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'Sheet1'!$29:$30</definedName>
  </definedNames>
  <calcPr fullCalcOnLoad="1"/>
</workbook>
</file>

<file path=xl/sharedStrings.xml><?xml version="1.0" encoding="utf-8"?>
<sst xmlns="http://schemas.openxmlformats.org/spreadsheetml/2006/main" count="214" uniqueCount="196">
  <si>
    <t>OPĆI DIO</t>
  </si>
  <si>
    <t>BROJ</t>
  </si>
  <si>
    <t>KONTA</t>
  </si>
  <si>
    <t>Prihodi poslovanja</t>
  </si>
  <si>
    <t>Prihodi od poreza</t>
  </si>
  <si>
    <t>Porez i prirez na dohodak</t>
  </si>
  <si>
    <t>Porez na dobit</t>
  </si>
  <si>
    <t>Porezi na imovinu</t>
  </si>
  <si>
    <t>Porezi na robu i usluge</t>
  </si>
  <si>
    <t>Pomoći iz proračuna</t>
  </si>
  <si>
    <t>Tekuće pomoći iz proračuna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</si>
  <si>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</si>
  <si>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</si>
  <si>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</si>
  <si>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</si>
  <si>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</si>
  <si>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</si>
  <si>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</si>
  <si>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</si>
  <si>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Administrativne (upravne) pristojbe</t>
  </si>
  <si>
    <t>Ostale pristojbe</t>
  </si>
  <si>
    <t>Prihodi po posebnim propisima</t>
  </si>
  <si>
    <t>Ostali nespomenuti prihodi</t>
  </si>
  <si>
    <t>Ostali prihodi</t>
  </si>
  <si>
    <t>Kazne</t>
  </si>
  <si>
    <t>Ostale kazne</t>
  </si>
  <si>
    <t>Kapitalne donacije</t>
  </si>
  <si>
    <t>Prihodi od prodaje nefinancijske imovine</t>
  </si>
  <si>
    <t>Prihodi od prodaje neproizvedene imovine</t>
  </si>
  <si>
    <t>Prihodi od prodaje materijalne imovine - prirodnih bogatstava</t>
  </si>
  <si>
    <t>Prihodi od prodaje proizvedene dugotrajne imovine</t>
  </si>
  <si>
    <t>Prihodi od prodaje građevinskih objekata</t>
  </si>
  <si>
    <t>Stambeni objekti</t>
  </si>
  <si>
    <t>Prihodi od prodaje prijevoznih sredstava</t>
  </si>
  <si>
    <t>Prijevozna sredstva u cestovnom prometu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</si>
  <si>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</si>
  <si>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</si>
  <si>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</si>
  <si>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</si>
  <si>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</si>
  <si>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</si>
  <si>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</si>
  <si>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</si>
  <si>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</si>
  <si>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</si>
  <si>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</si>
  <si>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</si>
  <si>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</si>
  <si>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</si>
  <si>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</si>
  <si>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</si>
  <si>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</si>
  <si>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</si>
  <si>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</si>
  <si>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</si>
  <si>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</si>
  <si>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</si>
  <si>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</si>
  <si>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</si>
  <si>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Ostali nespomenuti rashodi poslovanja</t>
  </si>
  <si>
    <t>Premije osiguranja</t>
  </si>
  <si>
    <t>Reprezentacija</t>
  </si>
  <si>
    <t>Financijski rashodi</t>
  </si>
  <si>
    <t>Kamate za primljene zajmove</t>
  </si>
  <si>
    <t>Kamate za primljene zajmove od banaka i ostalih financijskih institucija u javnom sektoru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</si>
  <si>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</si>
  <si>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</si>
  <si>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</si>
  <si>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</si>
  <si>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</si>
  <si>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 u javnom sektoru</t>
  </si>
  <si>
    <t>Ostali rashodi</t>
  </si>
  <si>
    <t>Tekuće  donacije</t>
  </si>
  <si>
    <t xml:space="preserve"> Tekuće donacije u novcu</t>
  </si>
  <si>
    <t>Kapitalne donacije neprofitnim organizacijama</t>
  </si>
  <si>
    <t>Izvanredni rashodi</t>
  </si>
  <si>
    <t>Kapitalne pomoći</t>
  </si>
  <si>
    <t>Kapitalne pomoći bankama i ost.finan.institucijama i trg.društvima u javnom sektoru</t>
  </si>
  <si>
    <t>Rashodi za nabavu nefinancijske imovine</t>
  </si>
  <si>
    <t>Rashodi za nabavu neproizvedene imovine</t>
  </si>
  <si>
    <t>Materijalna imovina 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</si>
  <si>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</si>
  <si>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</si>
  <si>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</si>
  <si>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</si>
  <si>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</si>
  <si>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Sportska i glazbena oprema</t>
  </si>
  <si>
    <t>Prijevozna sredstva</t>
  </si>
  <si>
    <t>Nematerijalna proizvedena imovina</t>
  </si>
  <si>
    <t>Ulaganja u raźunalne programe</t>
  </si>
  <si>
    <t>Ostala nematerijalna proizvedena imovina</t>
  </si>
  <si>
    <t>Rashodi za dodatna ulaganja na nefinancijskoj imovini</t>
  </si>
  <si>
    <t>Izdaci za financijsku imovinu i otplate zajmova</t>
  </si>
  <si>
    <t>Izdaci za otplatu glavnice primljenih zajmova</t>
  </si>
  <si>
    <t>Otplata glavnice primljenih zajmova od banaka i ostalih financijskih institucija izvan javnog sektor</t>
  </si>
  <si>
    <t>Otplata glavnice primljenih zajmova od tuzemnih banaka i ostalih financijskih institucija izvan javn</t>
  </si>
  <si>
    <t>A. RAČUN PRIHODA I RASHODA</t>
  </si>
  <si>
    <t>UKUPNI PRIHODI</t>
  </si>
  <si>
    <t xml:space="preserve">    Prihodi poslovanja</t>
  </si>
  <si>
    <t xml:space="preserve">    Prihodi od prodaje nefinancijske imovine</t>
  </si>
  <si>
    <t>UKUPNI RASHODI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</si>
  <si>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</si>
  <si>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</si>
  <si>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</si>
  <si>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</si>
  <si>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</si>
  <si>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</si>
  <si>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</t>
  </si>
  <si>
    <t xml:space="preserve">    Vlastiti izvori</t>
  </si>
  <si>
    <t>VIŠAK/MANJAK + NETO ZADUŽIVANJA/FINANCIRANJA</t>
  </si>
  <si>
    <t>VRSTA PRIHODA / RASHODA</t>
  </si>
  <si>
    <t>POREZ I PRIREZ NA DOHODAK</t>
  </si>
  <si>
    <t>POREZ NA DOBIT</t>
  </si>
  <si>
    <t>POREZ NA KUĆE ZA ODMOR</t>
  </si>
  <si>
    <t>POREZ NA KORIŠTENJE JAVNIH POVRŠINA</t>
  </si>
  <si>
    <t>POREZ NA PROMET NEKRETNINA</t>
  </si>
  <si>
    <t>POREZ NA POTROŠNJU</t>
  </si>
  <si>
    <t>POREZ NA TVRTKU</t>
  </si>
  <si>
    <t>TEK.POMOĆI IZ ŽUPANIJSKOG PRORAČUNA - OGRIJEV</t>
  </si>
  <si>
    <t>KAMATE NA OROČENA SREDSTVA</t>
  </si>
  <si>
    <t>KAMATE NA DEPOZITE PO VIĐENJU</t>
  </si>
  <si>
    <t>ZATEZNE KAMATE</t>
  </si>
  <si>
    <t>NAKNADE ZA KONCESIJE NA POMORSKOM DOBRU - ZAJEDNIČKI PRIHOD</t>
  </si>
  <si>
    <t>NAKNADE ZA KONCESIJE - OPĆINSKI PRIHOD</t>
  </si>
  <si>
    <t>PRIHOD OD ZAKUPA POSLOVNOG PROSTORA</t>
  </si>
  <si>
    <t>NAKNADA ZA EKSPLOATACIJU MINERALNIH SIROVINA</t>
  </si>
  <si>
    <t>SPOMENIČKA RENTA</t>
  </si>
  <si>
    <t>NAKNADA ZA ZAKUP JAVNE POVRŠINE</t>
  </si>
  <si>
    <t>BORAVIŠNA PRISTOJBA</t>
  </si>
  <si>
    <t>NAKNADA ZA PRENAMJENU POLJOPRIVREDNOG ZEMLJIŠTA</t>
  </si>
  <si>
    <t>NAKNADA ZA PRIKLJUČAK NA SUSTAV OPSKRBE PITKOM VODOM</t>
  </si>
  <si>
    <t>KOMUNALNI DOPRINOS</t>
  </si>
  <si>
    <t>KOMUNALNA NAKNADA</t>
  </si>
  <si>
    <t>OSTALI NESPOMENUTI PRIHODI</t>
  </si>
  <si>
    <t>NAKNADA ZA PRIKLJUČAK NA KANALIZACIJU</t>
  </si>
  <si>
    <t>OSTALI NESPOMENUTI PRIHODI - VSI BUTONIGA</t>
  </si>
  <si>
    <t>NAKNADA ZA FINANCIRANJE IZGRADNJE KANALIZACIJE</t>
  </si>
  <si>
    <t>OSTALI NESPOMENUTI PRIHODI-POVRAT PDV-A ALBANEŽ</t>
  </si>
  <si>
    <t>NOVČANE KAZNE</t>
  </si>
  <si>
    <t>DONACIJE</t>
  </si>
  <si>
    <t>KAPITALNE POMOĆI TZ OM</t>
  </si>
  <si>
    <t>PRODAJA GRAĐEVINSKOG ZEMLJIŠTA</t>
  </si>
  <si>
    <t>PRODAJA POLJOPRIVREDNOG ZEMLJIŠTA</t>
  </si>
  <si>
    <t>PRODAJA STANOVA TEMELJEM STANARSKOG PRAVA</t>
  </si>
  <si>
    <t>PRODAJA OSOBNOG AUTOMOBILA</t>
  </si>
  <si>
    <t>Primici od financijske imovine i zadu§ivanja</t>
  </si>
  <si>
    <t>Primici od prodaje dionica i udjela u glavnici</t>
  </si>
  <si>
    <t>PRIHOD OD PRODAJE DIONICA RIVIERA HOLDINGA</t>
  </si>
  <si>
    <t xml:space="preserve">    Primici od financijske imovine i zaduživanja</t>
  </si>
  <si>
    <t>Pomoći iz inozemstva (darovnice) i od subjekata unutar opće države</t>
  </si>
  <si>
    <t>Kamate na oročena sredstva i depozite po viđenju</t>
  </si>
  <si>
    <t>Županijske, gradske i općinske pristojbe i naknade</t>
  </si>
  <si>
    <t>Komunalni doprinosi i druge naknade utvrđene posebnim zakonom</t>
  </si>
  <si>
    <t>Donacije od pravnih i fizičkih osoba izvan opće države</t>
  </si>
  <si>
    <t>Tekuće donacije</t>
  </si>
  <si>
    <t>Zemljište</t>
  </si>
  <si>
    <t>Materijal i dijelovi za tekuće i investicijsko održavanje</t>
  </si>
  <si>
    <t>Naknade za prijevoz, za rad na terenu i odvojeni život</t>
  </si>
  <si>
    <t>Doprinosi za zapošljavanje</t>
  </si>
  <si>
    <t>Naknade za rad predstavničkih i izvršnih tijela, povjerenstava i slično</t>
  </si>
  <si>
    <t>Pomoći dane u inozemstvo i unutar opće države</t>
  </si>
  <si>
    <t>Pomoći unutar opće države</t>
  </si>
  <si>
    <t>Tekuće pomoći unutar opće države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</si>
  <si>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</si>
  <si>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</si>
  <si>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</si>
  <si>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</si>
  <si>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Nepredviđeni rashodi do visine proračunske pričuve</t>
  </si>
  <si>
    <t>Ceste, željeznice i slični građevinski objekti</t>
  </si>
  <si>
    <t>Ostali građevinski objekti</t>
  </si>
  <si>
    <t>Knjige, umjetnićka djela i ostale izložbene vrijednosti</t>
  </si>
  <si>
    <t>Umjetniźka djela (izložena u galerijama, muzejima i slično)</t>
  </si>
  <si>
    <t>Dodatna ulaganja na građevinskim objektima</t>
  </si>
  <si>
    <t>Dionice i udjeli u glavnici tuzemnih trgovačkih društava izvan javnog sektora</t>
  </si>
  <si>
    <t>Primici od prodaje dionica i udjela u glavnici trgovačkih društava izvan javnog sektora</t>
  </si>
  <si>
    <t>KAPITALNE POMOĆI JU KAMENJAK</t>
  </si>
  <si>
    <t>Tekuće pomoći iz inozemnih vlada</t>
  </si>
  <si>
    <t>SREDSTVA EU - PROJEKT KAPO</t>
  </si>
  <si>
    <t>NAKNADA ZA SUFINANCIRANJE IZGRADNJE SUSTAVA JAVNE ODVODNJE I ZAŠTITE OTPADNIH VODA</t>
  </si>
  <si>
    <t>NAPLAĆENI TROŠKOVI PRISILNE NAPLATE</t>
  </si>
  <si>
    <t>Primici od zaduživanja</t>
  </si>
  <si>
    <t>Primljeni zajmovi od tuzemnih banaka i ostalih fin.inst. Izvan javnog sektora</t>
  </si>
  <si>
    <t>PRIMLJENI ZAJMOVI</t>
  </si>
  <si>
    <t>INDEKS 2/1</t>
  </si>
  <si>
    <t>INDEKS 3/2</t>
  </si>
  <si>
    <t>INDEKS 4/3</t>
  </si>
  <si>
    <t>OSTVARENJE 2006</t>
  </si>
  <si>
    <t>PLANIRANO 2007</t>
  </si>
  <si>
    <t>PROCJENA          2007</t>
  </si>
  <si>
    <t>PLAN                     2008</t>
  </si>
  <si>
    <t>Doprinosi za šume</t>
  </si>
  <si>
    <t>DOPRINOS ZA ŠUME</t>
  </si>
  <si>
    <t>Medicinska i laboratorijska oprema</t>
  </si>
  <si>
    <t>Uređaji, strojevi i oprema za ostale namjene</t>
  </si>
  <si>
    <t>POREZ NA DOHODAK - FOND PORAVNANJA</t>
  </si>
  <si>
    <t>PRORAČUN OPĆINE MEDULIN ZA 2008.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</si>
</sst>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4" borderId="0" xfId="0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horizontal="left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0" fontId="1" fillId="2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" fontId="5" fillId="3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" fillId="3" borderId="0" xfId="0" applyNumberFormat="1" applyFont="1" applyFill="1" applyAlignment="1">
      <alignment/>
    </xf>
    <xf numFmtId="0" fontId="8" fillId="3" borderId="0" xfId="0" applyFont="1" applyFill="1" applyAlignment="1">
      <alignment wrapText="1"/>
    </xf>
    <xf numFmtId="4" fontId="0" fillId="3" borderId="0" xfId="0" applyNumberFormat="1" applyFill="1" applyAlignment="1">
      <alignment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28125" style="0" customWidth="1"/>
    <col min="2" max="2" width="45.7109375" style="0" customWidth="1"/>
    <col min="3" max="3" width="14.57421875" style="0" customWidth="1"/>
    <col min="4" max="5" width="15.00390625" style="0" customWidth="1"/>
    <col min="6" max="6" width="14.8515625" style="0" customWidth="1"/>
    <col min="7" max="7" width="9.28125" style="0" customWidth="1"/>
    <col min="8" max="8" width="8.421875" style="0" customWidth="1"/>
    <col min="9" max="9" width="9.421875" style="0" customWidth="1"/>
  </cols>
  <sheetData>
    <row r="1" spans="1:9" s="12" customFormat="1" ht="20.25">
      <c r="A1" s="44" t="s">
        <v>195</v>
      </c>
      <c r="B1" s="44"/>
      <c r="C1" s="44"/>
      <c r="D1" s="44"/>
      <c r="E1" s="44"/>
      <c r="F1" s="44"/>
      <c r="G1" s="44"/>
      <c r="H1" s="44"/>
      <c r="I1" s="44"/>
    </row>
    <row r="2" spans="1:9" s="15" customFormat="1" ht="20.2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4" spans="1:9" s="18" customFormat="1" ht="31.5" customHeight="1">
      <c r="A4" s="2"/>
      <c r="B4" s="2"/>
      <c r="C4" s="27" t="s">
        <v>186</v>
      </c>
      <c r="D4" s="20" t="s">
        <v>187</v>
      </c>
      <c r="E4" s="27" t="s">
        <v>188</v>
      </c>
      <c r="F4" s="27" t="s">
        <v>189</v>
      </c>
      <c r="G4" s="27" t="s">
        <v>183</v>
      </c>
      <c r="H4" s="27" t="s">
        <v>184</v>
      </c>
      <c r="I4" s="27" t="s">
        <v>185</v>
      </c>
    </row>
    <row r="5" spans="1:9" s="40" customFormat="1" ht="11.25" customHeight="1">
      <c r="A5" s="37"/>
      <c r="B5" s="37"/>
      <c r="C5" s="38">
        <v>1</v>
      </c>
      <c r="D5" s="39">
        <v>2</v>
      </c>
      <c r="E5" s="38">
        <v>3</v>
      </c>
      <c r="F5" s="38">
        <v>4</v>
      </c>
      <c r="G5" s="38"/>
      <c r="H5" s="38"/>
      <c r="I5" s="38"/>
    </row>
    <row r="6" spans="1:9" ht="12.75">
      <c r="A6" s="5" t="s">
        <v>96</v>
      </c>
      <c r="B6" s="5"/>
      <c r="C6" s="5"/>
      <c r="D6" s="5"/>
      <c r="E6" s="31"/>
      <c r="F6" s="31"/>
      <c r="G6" s="31"/>
      <c r="H6" s="31"/>
      <c r="I6" s="31"/>
    </row>
    <row r="7" spans="1:9" ht="12.75">
      <c r="A7" s="21"/>
      <c r="B7" s="3" t="s">
        <v>97</v>
      </c>
      <c r="C7" s="22">
        <f>+C8+C9</f>
        <v>50019373.279999994</v>
      </c>
      <c r="D7" s="22">
        <f>+D8+D9</f>
        <v>55354200</v>
      </c>
      <c r="E7" s="22">
        <f>+E8+E9</f>
        <v>46882010</v>
      </c>
      <c r="F7" s="22">
        <f>+F8+F9</f>
        <v>65468670</v>
      </c>
      <c r="G7" s="22">
        <f>+D7/C7*100</f>
        <v>110.66552091753839</v>
      </c>
      <c r="H7" s="22">
        <f>+E7/D7*100</f>
        <v>84.69458505406998</v>
      </c>
      <c r="I7" s="22">
        <f>+F7/E7*100</f>
        <v>139.64561246414135</v>
      </c>
    </row>
    <row r="8" spans="1:9" ht="12.75">
      <c r="A8" s="23">
        <v>6</v>
      </c>
      <c r="B8" s="1" t="s">
        <v>98</v>
      </c>
      <c r="C8" s="11">
        <f>+C33</f>
        <v>49590305.199999996</v>
      </c>
      <c r="D8" s="11">
        <f>+D33</f>
        <v>54308200</v>
      </c>
      <c r="E8" s="11">
        <f>+E33</f>
        <v>46687010</v>
      </c>
      <c r="F8" s="11">
        <f>+F33</f>
        <v>61913670</v>
      </c>
      <c r="G8" s="11">
        <f>+D8/C8*100</f>
        <v>109.51374423079776</v>
      </c>
      <c r="H8" s="28">
        <f aca="true" t="shared" si="0" ref="H8:H21">+E8/D8*100</f>
        <v>85.96677849753812</v>
      </c>
      <c r="I8" s="11">
        <f>+F8/E8*100</f>
        <v>132.61433962037833</v>
      </c>
    </row>
    <row r="9" spans="1:9" ht="12.75">
      <c r="A9" s="23">
        <v>7</v>
      </c>
      <c r="B9" s="1" t="s">
        <v>99</v>
      </c>
      <c r="C9" s="11">
        <f>+C102</f>
        <v>429068.08</v>
      </c>
      <c r="D9" s="11">
        <f>+D102</f>
        <v>1046000</v>
      </c>
      <c r="E9" s="11">
        <f>+E102</f>
        <v>195000</v>
      </c>
      <c r="F9" s="11">
        <f>+F102</f>
        <v>3555000</v>
      </c>
      <c r="G9" s="11">
        <f aca="true" t="shared" si="1" ref="G9:G21">+D9/C9*100</f>
        <v>243.78415658419522</v>
      </c>
      <c r="H9" s="28">
        <f t="shared" si="0"/>
        <v>18.64244741873805</v>
      </c>
      <c r="I9" s="11">
        <f aca="true" t="shared" si="2" ref="I9:I21">+F9/E9*100</f>
        <v>1823.076923076923</v>
      </c>
    </row>
    <row r="10" spans="1:9" ht="12.75">
      <c r="A10" s="19"/>
      <c r="B10" s="3" t="s">
        <v>100</v>
      </c>
      <c r="C10" s="22">
        <f>+C11+C12</f>
        <v>43435968.64</v>
      </c>
      <c r="D10" s="22">
        <f>+D11+D12</f>
        <v>68723943.65</v>
      </c>
      <c r="E10" s="22">
        <f>+E11+E12</f>
        <v>52251753.65</v>
      </c>
      <c r="F10" s="22">
        <f>+F11+F12</f>
        <v>73468670</v>
      </c>
      <c r="G10" s="22">
        <f t="shared" si="1"/>
        <v>158.2189733572844</v>
      </c>
      <c r="H10" s="22">
        <f t="shared" si="0"/>
        <v>76.03136676223032</v>
      </c>
      <c r="I10" s="22">
        <f t="shared" si="2"/>
        <v>140.60517565040612</v>
      </c>
    </row>
    <row r="11" spans="1:9" s="12" customFormat="1" ht="12.75">
      <c r="A11" s="23">
        <v>3</v>
      </c>
      <c r="B11" s="1" t="s">
        <v>101</v>
      </c>
      <c r="C11" s="11">
        <f>+C116</f>
        <v>33234012.830000002</v>
      </c>
      <c r="D11" s="11">
        <f>+D116</f>
        <v>45891623.65</v>
      </c>
      <c r="E11" s="11">
        <f>+E116</f>
        <v>37665853.65</v>
      </c>
      <c r="F11" s="11">
        <f>+F116</f>
        <v>45952270</v>
      </c>
      <c r="G11" s="11">
        <f t="shared" si="1"/>
        <v>138.08631501933496</v>
      </c>
      <c r="H11" s="28">
        <f t="shared" si="0"/>
        <v>82.07566142628731</v>
      </c>
      <c r="I11" s="11">
        <f t="shared" si="2"/>
        <v>121.99981029767528</v>
      </c>
    </row>
    <row r="12" spans="1:9" s="12" customFormat="1" ht="12.75">
      <c r="A12" s="23">
        <v>4</v>
      </c>
      <c r="B12" s="1" t="s">
        <v>102</v>
      </c>
      <c r="C12" s="11">
        <f>+C175</f>
        <v>10201955.81</v>
      </c>
      <c r="D12" s="11">
        <f>+D175</f>
        <v>22832320</v>
      </c>
      <c r="E12" s="11">
        <f>+E175</f>
        <v>14585900</v>
      </c>
      <c r="F12" s="11">
        <f>+F175</f>
        <v>27516400</v>
      </c>
      <c r="G12" s="11">
        <f t="shared" si="1"/>
        <v>223.80336109297457</v>
      </c>
      <c r="H12" s="28">
        <f t="shared" si="0"/>
        <v>63.882689100363</v>
      </c>
      <c r="I12" s="11">
        <f t="shared" si="2"/>
        <v>188.65068319404358</v>
      </c>
    </row>
    <row r="13" spans="1:9" s="15" customFormat="1" ht="12.75">
      <c r="A13" s="23"/>
      <c r="B13" s="1" t="s">
        <v>103</v>
      </c>
      <c r="C13" s="11">
        <f>+C7-C10</f>
        <v>6583404.639999993</v>
      </c>
      <c r="D13" s="11">
        <f>+D7-D10</f>
        <v>-13369743.650000006</v>
      </c>
      <c r="E13" s="11">
        <f>+E7-E10</f>
        <v>-5369743.6499999985</v>
      </c>
      <c r="F13" s="11">
        <f>+F7-F10</f>
        <v>-8000000</v>
      </c>
      <c r="G13" s="11">
        <f t="shared" si="1"/>
        <v>-203.0825140044866</v>
      </c>
      <c r="H13" s="28">
        <f t="shared" si="0"/>
        <v>40.16340021597943</v>
      </c>
      <c r="I13" s="11">
        <f t="shared" si="2"/>
        <v>148.98290349484378</v>
      </c>
    </row>
    <row r="14" spans="1:9" s="12" customFormat="1" ht="12.75">
      <c r="A14" s="23"/>
      <c r="B14"/>
      <c r="C14" s="7"/>
      <c r="D14" s="7"/>
      <c r="E14" s="7"/>
      <c r="F14"/>
      <c r="G14" s="11"/>
      <c r="H14" s="28"/>
      <c r="I14" s="11"/>
    </row>
    <row r="15" spans="1:9" s="15" customFormat="1" ht="12.75">
      <c r="A15" s="5" t="s">
        <v>104</v>
      </c>
      <c r="B15" s="24"/>
      <c r="C15" s="32"/>
      <c r="D15" s="6"/>
      <c r="E15" s="6"/>
      <c r="F15" s="5"/>
      <c r="G15" s="41"/>
      <c r="H15" s="41"/>
      <c r="I15" s="41"/>
    </row>
    <row r="16" spans="1:9" s="29" customFormat="1" ht="12.75">
      <c r="A16" s="30">
        <v>8</v>
      </c>
      <c r="B16" s="1" t="s">
        <v>148</v>
      </c>
      <c r="C16" s="11">
        <f>+C204</f>
        <v>831201.84</v>
      </c>
      <c r="D16" s="11">
        <f>+D204</f>
        <v>0</v>
      </c>
      <c r="E16" s="11">
        <f>+E204</f>
        <v>0</v>
      </c>
      <c r="F16" s="11">
        <f>+F204</f>
        <v>0</v>
      </c>
      <c r="G16" s="11">
        <f t="shared" si="1"/>
        <v>0</v>
      </c>
      <c r="H16" s="28">
        <v>0</v>
      </c>
      <c r="I16" s="11">
        <v>0</v>
      </c>
    </row>
    <row r="17" spans="1:9" s="12" customFormat="1" ht="12.75">
      <c r="A17" s="23">
        <v>5</v>
      </c>
      <c r="B17" s="1" t="s">
        <v>105</v>
      </c>
      <c r="C17" s="11">
        <f>+C216</f>
        <v>635449.95</v>
      </c>
      <c r="D17" s="11">
        <f>+D216</f>
        <v>0</v>
      </c>
      <c r="E17" s="11">
        <f>+E216</f>
        <v>0</v>
      </c>
      <c r="F17" s="11">
        <f>+F216</f>
        <v>0</v>
      </c>
      <c r="G17" s="11">
        <f t="shared" si="1"/>
        <v>0</v>
      </c>
      <c r="H17" s="28">
        <v>0</v>
      </c>
      <c r="I17" s="11">
        <v>0</v>
      </c>
    </row>
    <row r="18" spans="1:9" s="15" customFormat="1" ht="12.75">
      <c r="A18"/>
      <c r="B18" s="1" t="s">
        <v>106</v>
      </c>
      <c r="C18" s="11">
        <f>+C16-C17</f>
        <v>195751.89</v>
      </c>
      <c r="D18" s="11">
        <f>+D16-D17</f>
        <v>0</v>
      </c>
      <c r="E18" s="11">
        <f>+E16-E17</f>
        <v>0</v>
      </c>
      <c r="F18" s="11">
        <f>+F16-F17</f>
        <v>0</v>
      </c>
      <c r="G18" s="11">
        <f t="shared" si="1"/>
        <v>0</v>
      </c>
      <c r="H18" s="28">
        <v>0</v>
      </c>
      <c r="I18" s="11">
        <v>0</v>
      </c>
    </row>
    <row r="19" spans="1:9" s="15" customFormat="1" ht="12.75">
      <c r="A19"/>
      <c r="B19"/>
      <c r="C19" s="7"/>
      <c r="D19" s="7"/>
      <c r="E19" s="7"/>
      <c r="F19"/>
      <c r="G19" s="11"/>
      <c r="H19" s="28"/>
      <c r="I19" s="11"/>
    </row>
    <row r="20" spans="1:9" s="12" customFormat="1" ht="12.75">
      <c r="A20" s="5" t="s">
        <v>107</v>
      </c>
      <c r="B20" s="5"/>
      <c r="C20" s="6"/>
      <c r="D20" s="6"/>
      <c r="E20" s="6"/>
      <c r="F20" s="5"/>
      <c r="G20" s="41"/>
      <c r="H20" s="41"/>
      <c r="I20" s="41"/>
    </row>
    <row r="21" spans="1:9" s="15" customFormat="1" ht="12.75">
      <c r="A21" s="1">
        <v>9</v>
      </c>
      <c r="B21" s="1" t="s">
        <v>108</v>
      </c>
      <c r="C21" s="11">
        <v>6590587.12</v>
      </c>
      <c r="D21" s="11">
        <f>+C24</f>
        <v>13369743.649999993</v>
      </c>
      <c r="E21" s="11">
        <v>13369743.65</v>
      </c>
      <c r="F21" s="11">
        <f>+E24</f>
        <v>8000000.000000002</v>
      </c>
      <c r="G21" s="11">
        <f t="shared" si="1"/>
        <v>202.86119288868446</v>
      </c>
      <c r="H21" s="28">
        <f t="shared" si="0"/>
        <v>100.00000000000007</v>
      </c>
      <c r="I21" s="11">
        <f t="shared" si="2"/>
        <v>59.83659978402055</v>
      </c>
    </row>
    <row r="22" spans="1:9" s="15" customFormat="1" ht="12.75">
      <c r="A22"/>
      <c r="B22"/>
      <c r="C22" s="7"/>
      <c r="D22" s="7"/>
      <c r="E22" s="7"/>
      <c r="F22"/>
      <c r="G22"/>
      <c r="H22" s="28"/>
      <c r="I22"/>
    </row>
    <row r="23" spans="1:9" s="12" customFormat="1" ht="12.75">
      <c r="A23"/>
      <c r="B23"/>
      <c r="C23" s="7"/>
      <c r="D23" s="7"/>
      <c r="E23" s="7"/>
      <c r="F23"/>
      <c r="G23"/>
      <c r="I23"/>
    </row>
    <row r="24" spans="1:9" s="12" customFormat="1" ht="12.75">
      <c r="A24" s="25" t="s">
        <v>109</v>
      </c>
      <c r="B24" s="4"/>
      <c r="C24" s="26">
        <f>+C13+C18+C21</f>
        <v>13369743.649999993</v>
      </c>
      <c r="D24" s="26">
        <f>+D13+D18+D21</f>
        <v>0</v>
      </c>
      <c r="E24" s="26">
        <f>+E13+E18+E21</f>
        <v>8000000.000000002</v>
      </c>
      <c r="F24" s="26">
        <f>+F13+F18+F21</f>
        <v>0</v>
      </c>
      <c r="G24" s="4"/>
      <c r="H24" s="26"/>
      <c r="I24" s="26"/>
    </row>
    <row r="25" spans="1:6" s="12" customFormat="1" ht="12.75">
      <c r="A25" s="1"/>
      <c r="B25"/>
      <c r="C25" s="7"/>
      <c r="D25"/>
      <c r="E25"/>
      <c r="F25"/>
    </row>
    <row r="27" spans="1:6" s="15" customFormat="1" ht="12.75">
      <c r="A27"/>
      <c r="B27"/>
      <c r="C27"/>
      <c r="D27"/>
      <c r="E27"/>
      <c r="F27"/>
    </row>
    <row r="28" spans="1:6" s="12" customFormat="1" ht="12.75">
      <c r="A28"/>
      <c r="B28"/>
      <c r="C28"/>
      <c r="D28"/>
      <c r="E28"/>
      <c r="F28"/>
    </row>
    <row r="29" spans="1:9" s="12" customFormat="1" ht="15.75" customHeight="1">
      <c r="A29" s="19" t="s">
        <v>1</v>
      </c>
      <c r="B29" s="19"/>
      <c r="C29" s="45" t="s">
        <v>186</v>
      </c>
      <c r="D29" s="46" t="s">
        <v>187</v>
      </c>
      <c r="E29" s="45" t="s">
        <v>188</v>
      </c>
      <c r="F29" s="45" t="s">
        <v>189</v>
      </c>
      <c r="G29" s="45" t="s">
        <v>183</v>
      </c>
      <c r="H29" s="45" t="s">
        <v>184</v>
      </c>
      <c r="I29" s="45" t="s">
        <v>185</v>
      </c>
    </row>
    <row r="30" spans="1:9" s="12" customFormat="1" ht="17.25" customHeight="1">
      <c r="A30" s="19" t="s">
        <v>2</v>
      </c>
      <c r="B30" s="19" t="s">
        <v>110</v>
      </c>
      <c r="C30" s="45"/>
      <c r="D30" s="46"/>
      <c r="E30" s="45"/>
      <c r="F30" s="45"/>
      <c r="G30" s="45"/>
      <c r="H30" s="45"/>
      <c r="I30" s="45"/>
    </row>
    <row r="31" spans="1:9" s="12" customFormat="1" ht="12" customHeight="1">
      <c r="A31" s="30"/>
      <c r="B31" s="30"/>
      <c r="C31" s="38">
        <v>1</v>
      </c>
      <c r="D31" s="39">
        <v>2</v>
      </c>
      <c r="E31" s="38">
        <v>3</v>
      </c>
      <c r="F31" s="38">
        <v>4</v>
      </c>
      <c r="G31" s="36"/>
      <c r="H31" s="36"/>
      <c r="I31" s="36"/>
    </row>
    <row r="32" spans="1:9" s="15" customFormat="1" ht="12.75">
      <c r="A32" s="5" t="s">
        <v>96</v>
      </c>
      <c r="B32" s="5"/>
      <c r="C32" s="5"/>
      <c r="D32" s="5"/>
      <c r="E32" s="5"/>
      <c r="F32" s="5"/>
      <c r="G32" s="42"/>
      <c r="H32" s="42"/>
      <c r="I32" s="42"/>
    </row>
    <row r="33" spans="1:9" s="12" customFormat="1" ht="12.75">
      <c r="A33" s="10">
        <v>6</v>
      </c>
      <c r="B33" s="8" t="s">
        <v>3</v>
      </c>
      <c r="C33" s="9">
        <f>+C34+C47+C54+C70+C91</f>
        <v>49590305.199999996</v>
      </c>
      <c r="D33" s="9">
        <f>+D34+D47+D54+D70+D91</f>
        <v>54308200</v>
      </c>
      <c r="E33" s="9">
        <f>+E34+E47+E54+E70+E91</f>
        <v>46687010</v>
      </c>
      <c r="F33" s="9">
        <f>+F34+F47+F54+F70+F91</f>
        <v>61913670</v>
      </c>
      <c r="G33" s="9">
        <f>+D33/C33*100</f>
        <v>109.51374423079776</v>
      </c>
      <c r="H33" s="9">
        <f>+E33/D33*100</f>
        <v>85.96677849753812</v>
      </c>
      <c r="I33" s="9">
        <f>+F33/E33*100</f>
        <v>132.61433962037833</v>
      </c>
    </row>
    <row r="34" spans="1:9" s="15" customFormat="1" ht="12.75">
      <c r="A34" s="14">
        <v>61</v>
      </c>
      <c r="B34" s="12" t="s">
        <v>4</v>
      </c>
      <c r="C34" s="13">
        <f>+C35+C38+C40+C44</f>
        <v>17905315.33</v>
      </c>
      <c r="D34" s="13">
        <f>+D35+D38+D40+D44</f>
        <v>22607000</v>
      </c>
      <c r="E34" s="13">
        <f>+E35+E38+E40+E44</f>
        <v>22111000</v>
      </c>
      <c r="F34" s="13">
        <f>+F35+F38+F40+F44</f>
        <v>24726000</v>
      </c>
      <c r="G34" s="13">
        <f aca="true" t="shared" si="3" ref="G34:G94">+D34/C34*100</f>
        <v>126.25859742398629</v>
      </c>
      <c r="H34" s="13">
        <f>+E34/D34*100</f>
        <v>97.805989295351</v>
      </c>
      <c r="I34" s="13">
        <f>+F34/E34*100</f>
        <v>111.8266925964452</v>
      </c>
    </row>
    <row r="35" spans="1:9" s="15" customFormat="1" ht="12.75">
      <c r="A35" s="14">
        <v>611</v>
      </c>
      <c r="B35" s="12" t="s">
        <v>5</v>
      </c>
      <c r="C35" s="13">
        <f>SUM(C36:C37)</f>
        <v>9213027.53</v>
      </c>
      <c r="D35" s="13">
        <f>SUM(D36:D37)</f>
        <v>15050000</v>
      </c>
      <c r="E35" s="13">
        <f>SUM(E36:E37)</f>
        <v>15050000</v>
      </c>
      <c r="F35" s="13">
        <f>SUM(F36:F37)</f>
        <v>17070000</v>
      </c>
      <c r="G35" s="13">
        <f t="shared" si="3"/>
        <v>163.35563907730992</v>
      </c>
      <c r="H35" s="13">
        <f>+E35/D35*100</f>
        <v>100</v>
      </c>
      <c r="I35" s="13">
        <f aca="true" t="shared" si="4" ref="I35:I94">+F35/E35*100</f>
        <v>113.42192691029899</v>
      </c>
    </row>
    <row r="36" spans="1:9" s="12" customFormat="1" ht="12.75">
      <c r="A36" s="17">
        <v>6111</v>
      </c>
      <c r="B36" s="15" t="s">
        <v>111</v>
      </c>
      <c r="C36" s="16">
        <v>9213027.53</v>
      </c>
      <c r="D36" s="16">
        <v>15050000</v>
      </c>
      <c r="E36" s="16">
        <v>15050000</v>
      </c>
      <c r="F36" s="16">
        <v>16740000</v>
      </c>
      <c r="G36" s="35">
        <f t="shared" si="3"/>
        <v>163.35563907730992</v>
      </c>
      <c r="H36" s="16">
        <f>+E36/D36*100</f>
        <v>100</v>
      </c>
      <c r="I36" s="16">
        <f t="shared" si="4"/>
        <v>111.22923588039868</v>
      </c>
    </row>
    <row r="37" spans="1:9" s="12" customFormat="1" ht="12.75">
      <c r="A37" s="17">
        <v>6118</v>
      </c>
      <c r="B37" s="15" t="s">
        <v>194</v>
      </c>
      <c r="C37" s="16">
        <v>0</v>
      </c>
      <c r="D37" s="16">
        <v>0</v>
      </c>
      <c r="E37" s="16">
        <v>0</v>
      </c>
      <c r="F37" s="16">
        <v>330000</v>
      </c>
      <c r="G37" s="35"/>
      <c r="H37" s="16"/>
      <c r="I37" s="16"/>
    </row>
    <row r="38" spans="1:9" s="12" customFormat="1" ht="12.75">
      <c r="A38" s="14">
        <v>612</v>
      </c>
      <c r="B38" s="12" t="s">
        <v>6</v>
      </c>
      <c r="C38" s="13">
        <f>+C39</f>
        <v>1212447.23</v>
      </c>
      <c r="D38" s="13">
        <f>+D39</f>
        <v>13000</v>
      </c>
      <c r="E38" s="13">
        <f>+E39</f>
        <v>13000</v>
      </c>
      <c r="F38" s="13">
        <f>+F39</f>
        <v>0</v>
      </c>
      <c r="G38" s="13">
        <f t="shared" si="3"/>
        <v>1.0722116128715968</v>
      </c>
      <c r="H38" s="13">
        <f aca="true" t="shared" si="5" ref="H38:H81">+E38/D38*100</f>
        <v>100</v>
      </c>
      <c r="I38" s="13">
        <f t="shared" si="4"/>
        <v>0</v>
      </c>
    </row>
    <row r="39" spans="1:9" s="15" customFormat="1" ht="12.75">
      <c r="A39" s="17">
        <v>6121</v>
      </c>
      <c r="B39" s="15" t="s">
        <v>112</v>
      </c>
      <c r="C39" s="16">
        <v>1212447.23</v>
      </c>
      <c r="D39" s="16">
        <v>13000</v>
      </c>
      <c r="E39" s="16">
        <v>13000</v>
      </c>
      <c r="F39" s="16">
        <v>0</v>
      </c>
      <c r="G39" s="35">
        <f t="shared" si="3"/>
        <v>1.0722116128715968</v>
      </c>
      <c r="H39" s="16">
        <f t="shared" si="5"/>
        <v>100</v>
      </c>
      <c r="I39" s="16">
        <f t="shared" si="4"/>
        <v>0</v>
      </c>
    </row>
    <row r="40" spans="1:9" s="15" customFormat="1" ht="12.75">
      <c r="A40" s="14">
        <v>613</v>
      </c>
      <c r="B40" s="12" t="s">
        <v>7</v>
      </c>
      <c r="C40" s="13">
        <f>SUM(C41:C43)</f>
        <v>6263285.34</v>
      </c>
      <c r="D40" s="13">
        <f>SUM(D41:D43)</f>
        <v>6334000</v>
      </c>
      <c r="E40" s="13">
        <f>SUM(E41:E43)</f>
        <v>5778000</v>
      </c>
      <c r="F40" s="13">
        <f>SUM(F41:F43)</f>
        <v>6356000</v>
      </c>
      <c r="G40" s="13">
        <f t="shared" si="3"/>
        <v>101.12903462258676</v>
      </c>
      <c r="H40" s="13">
        <f t="shared" si="5"/>
        <v>91.22197663403853</v>
      </c>
      <c r="I40" s="13">
        <f t="shared" si="4"/>
        <v>110.00346140533057</v>
      </c>
    </row>
    <row r="41" spans="1:9" s="12" customFormat="1" ht="12.75">
      <c r="A41" s="17">
        <v>6131</v>
      </c>
      <c r="B41" s="15" t="s">
        <v>113</v>
      </c>
      <c r="C41" s="16">
        <v>530039.53</v>
      </c>
      <c r="D41" s="16">
        <v>520000</v>
      </c>
      <c r="E41" s="16">
        <v>520000</v>
      </c>
      <c r="F41" s="16">
        <v>540000</v>
      </c>
      <c r="G41" s="35">
        <f t="shared" si="3"/>
        <v>98.10589032859492</v>
      </c>
      <c r="H41" s="16">
        <f t="shared" si="5"/>
        <v>100</v>
      </c>
      <c r="I41" s="16">
        <f t="shared" si="4"/>
        <v>103.84615384615385</v>
      </c>
    </row>
    <row r="42" spans="1:9" s="15" customFormat="1" ht="12.75">
      <c r="A42" s="17">
        <v>6131</v>
      </c>
      <c r="B42" s="15" t="s">
        <v>114</v>
      </c>
      <c r="C42" s="16">
        <v>76398.1</v>
      </c>
      <c r="D42" s="16">
        <v>64000</v>
      </c>
      <c r="E42" s="16">
        <v>58000</v>
      </c>
      <c r="F42" s="16">
        <v>66000</v>
      </c>
      <c r="G42" s="35">
        <f t="shared" si="3"/>
        <v>83.77171683588989</v>
      </c>
      <c r="H42" s="16">
        <f t="shared" si="5"/>
        <v>90.625</v>
      </c>
      <c r="I42" s="16">
        <f t="shared" si="4"/>
        <v>113.79310344827587</v>
      </c>
    </row>
    <row r="43" spans="1:9" s="12" customFormat="1" ht="12.75">
      <c r="A43" s="17">
        <v>6134</v>
      </c>
      <c r="B43" s="15" t="s">
        <v>115</v>
      </c>
      <c r="C43" s="16">
        <v>5656847.71</v>
      </c>
      <c r="D43" s="16">
        <v>5750000</v>
      </c>
      <c r="E43" s="16">
        <v>5200000</v>
      </c>
      <c r="F43" s="16">
        <v>5750000</v>
      </c>
      <c r="G43" s="35">
        <f t="shared" si="3"/>
        <v>101.64671730220576</v>
      </c>
      <c r="H43" s="16">
        <f t="shared" si="5"/>
        <v>90.43478260869566</v>
      </c>
      <c r="I43" s="16">
        <f t="shared" si="4"/>
        <v>110.57692307692308</v>
      </c>
    </row>
    <row r="44" spans="1:9" s="15" customFormat="1" ht="12.75">
      <c r="A44" s="14">
        <v>614</v>
      </c>
      <c r="B44" s="12" t="s">
        <v>8</v>
      </c>
      <c r="C44" s="13">
        <f>SUM(C45:C46)</f>
        <v>1216555.23</v>
      </c>
      <c r="D44" s="13">
        <f>SUM(D45:D46)</f>
        <v>1210000</v>
      </c>
      <c r="E44" s="13">
        <f>SUM(E45:E46)</f>
        <v>1270000</v>
      </c>
      <c r="F44" s="13">
        <f>SUM(F45:F46)</f>
        <v>1300000</v>
      </c>
      <c r="G44" s="13">
        <f t="shared" si="3"/>
        <v>99.4611646197107</v>
      </c>
      <c r="H44" s="13">
        <f t="shared" si="5"/>
        <v>104.95867768595042</v>
      </c>
      <c r="I44" s="13">
        <f t="shared" si="4"/>
        <v>102.36220472440945</v>
      </c>
    </row>
    <row r="45" spans="1:9" s="12" customFormat="1" ht="12.75">
      <c r="A45" s="17">
        <v>6142</v>
      </c>
      <c r="B45" s="15" t="s">
        <v>116</v>
      </c>
      <c r="C45" s="16">
        <v>484290.78</v>
      </c>
      <c r="D45" s="16">
        <v>480000</v>
      </c>
      <c r="E45" s="16">
        <v>490000</v>
      </c>
      <c r="F45" s="16">
        <v>500000</v>
      </c>
      <c r="G45" s="35">
        <f t="shared" si="3"/>
        <v>99.11400749772687</v>
      </c>
      <c r="H45" s="16">
        <f t="shared" si="5"/>
        <v>102.08333333333333</v>
      </c>
      <c r="I45" s="16">
        <f t="shared" si="4"/>
        <v>102.04081632653062</v>
      </c>
    </row>
    <row r="46" spans="1:9" s="12" customFormat="1" ht="12.75">
      <c r="A46" s="17">
        <v>6145</v>
      </c>
      <c r="B46" s="15" t="s">
        <v>117</v>
      </c>
      <c r="C46" s="16">
        <v>732264.45</v>
      </c>
      <c r="D46" s="16">
        <v>730000</v>
      </c>
      <c r="E46" s="16">
        <v>780000</v>
      </c>
      <c r="F46" s="16">
        <v>800000</v>
      </c>
      <c r="G46" s="35">
        <f t="shared" si="3"/>
        <v>99.6907606261645</v>
      </c>
      <c r="H46" s="16">
        <f t="shared" si="5"/>
        <v>106.84931506849315</v>
      </c>
      <c r="I46" s="16">
        <f t="shared" si="4"/>
        <v>102.56410256410255</v>
      </c>
    </row>
    <row r="47" spans="1:9" s="12" customFormat="1" ht="25.5">
      <c r="A47" s="14">
        <v>63</v>
      </c>
      <c r="B47" s="12" t="s">
        <v>149</v>
      </c>
      <c r="C47" s="13">
        <f>+C48+C51</f>
        <v>9680</v>
      </c>
      <c r="D47" s="13">
        <f>+D48+D51</f>
        <v>855600</v>
      </c>
      <c r="E47" s="13">
        <f>+E48+E51</f>
        <v>640600</v>
      </c>
      <c r="F47" s="13">
        <f>+F48+F51</f>
        <v>181170</v>
      </c>
      <c r="G47" s="13">
        <f t="shared" si="3"/>
        <v>8838.842975206611</v>
      </c>
      <c r="H47" s="13">
        <f t="shared" si="5"/>
        <v>74.87143525011687</v>
      </c>
      <c r="I47" s="13">
        <f t="shared" si="4"/>
        <v>28.281298782391506</v>
      </c>
    </row>
    <row r="48" spans="1:9" s="12" customFormat="1" ht="12.75">
      <c r="A48" s="14">
        <v>631</v>
      </c>
      <c r="B48" s="12" t="s">
        <v>176</v>
      </c>
      <c r="C48" s="13">
        <f>+C49</f>
        <v>0</v>
      </c>
      <c r="D48" s="13">
        <f aca="true" t="shared" si="6" ref="D48:F49">+D49</f>
        <v>845000</v>
      </c>
      <c r="E48" s="13">
        <f t="shared" si="6"/>
        <v>630000</v>
      </c>
      <c r="F48" s="13">
        <f t="shared" si="6"/>
        <v>170570</v>
      </c>
      <c r="G48" s="13">
        <v>0</v>
      </c>
      <c r="H48" s="13">
        <f t="shared" si="5"/>
        <v>74.55621301775149</v>
      </c>
      <c r="I48" s="13">
        <f t="shared" si="4"/>
        <v>27.074603174603173</v>
      </c>
    </row>
    <row r="49" spans="1:9" s="12" customFormat="1" ht="12.75">
      <c r="A49" s="14">
        <v>6311</v>
      </c>
      <c r="B49" s="12" t="s">
        <v>176</v>
      </c>
      <c r="C49" s="13">
        <f>+C50</f>
        <v>0</v>
      </c>
      <c r="D49" s="13">
        <f t="shared" si="6"/>
        <v>845000</v>
      </c>
      <c r="E49" s="13">
        <f t="shared" si="6"/>
        <v>630000</v>
      </c>
      <c r="F49" s="13">
        <f t="shared" si="6"/>
        <v>170570</v>
      </c>
      <c r="G49" s="13">
        <v>0</v>
      </c>
      <c r="H49" s="13">
        <f t="shared" si="5"/>
        <v>74.55621301775149</v>
      </c>
      <c r="I49" s="13">
        <f t="shared" si="4"/>
        <v>27.074603174603173</v>
      </c>
    </row>
    <row r="50" spans="1:9" s="34" customFormat="1" ht="12.75">
      <c r="A50" s="33">
        <v>63111</v>
      </c>
      <c r="B50" s="34" t="s">
        <v>177</v>
      </c>
      <c r="C50" s="35">
        <v>0</v>
      </c>
      <c r="D50" s="35">
        <v>845000</v>
      </c>
      <c r="E50" s="35">
        <v>630000</v>
      </c>
      <c r="F50" s="35">
        <v>170570</v>
      </c>
      <c r="G50" s="35">
        <v>0</v>
      </c>
      <c r="H50" s="35">
        <f t="shared" si="5"/>
        <v>74.55621301775149</v>
      </c>
      <c r="I50" s="35">
        <f t="shared" si="4"/>
        <v>27.074603174603173</v>
      </c>
    </row>
    <row r="51" spans="1:9" s="15" customFormat="1" ht="12.75">
      <c r="A51" s="14">
        <v>633</v>
      </c>
      <c r="B51" s="12" t="s">
        <v>9</v>
      </c>
      <c r="C51" s="13">
        <f aca="true" t="shared" si="7" ref="C51:F52">+C52</f>
        <v>9680</v>
      </c>
      <c r="D51" s="13">
        <f t="shared" si="7"/>
        <v>10600</v>
      </c>
      <c r="E51" s="13">
        <f t="shared" si="7"/>
        <v>10600</v>
      </c>
      <c r="F51" s="13">
        <f t="shared" si="7"/>
        <v>10600</v>
      </c>
      <c r="G51" s="13">
        <f t="shared" si="3"/>
        <v>109.50413223140497</v>
      </c>
      <c r="H51" s="13">
        <f t="shared" si="5"/>
        <v>100</v>
      </c>
      <c r="I51" s="13">
        <f t="shared" si="4"/>
        <v>100</v>
      </c>
    </row>
    <row r="52" spans="1:9" s="12" customFormat="1" ht="12.75">
      <c r="A52" s="14">
        <v>6331</v>
      </c>
      <c r="B52" s="12" t="s">
        <v>10</v>
      </c>
      <c r="C52" s="13">
        <f t="shared" si="7"/>
        <v>9680</v>
      </c>
      <c r="D52" s="13">
        <f t="shared" si="7"/>
        <v>10600</v>
      </c>
      <c r="E52" s="13">
        <f t="shared" si="7"/>
        <v>10600</v>
      </c>
      <c r="F52" s="13">
        <f t="shared" si="7"/>
        <v>10600</v>
      </c>
      <c r="G52" s="13">
        <f t="shared" si="3"/>
        <v>109.50413223140497</v>
      </c>
      <c r="H52" s="13">
        <f t="shared" si="5"/>
        <v>100</v>
      </c>
      <c r="I52" s="13">
        <f t="shared" si="4"/>
        <v>100</v>
      </c>
    </row>
    <row r="53" spans="1:9" s="12" customFormat="1" ht="25.5">
      <c r="A53" s="17">
        <v>63312</v>
      </c>
      <c r="B53" s="15" t="s">
        <v>118</v>
      </c>
      <c r="C53" s="16">
        <v>9680</v>
      </c>
      <c r="D53" s="16">
        <v>10600</v>
      </c>
      <c r="E53" s="16">
        <v>10600</v>
      </c>
      <c r="F53" s="16">
        <v>10600</v>
      </c>
      <c r="G53" s="35">
        <f t="shared" si="3"/>
        <v>109.50413223140497</v>
      </c>
      <c r="H53" s="16">
        <f t="shared" si="5"/>
        <v>100</v>
      </c>
      <c r="I53" s="16">
        <f t="shared" si="4"/>
        <v>100</v>
      </c>
    </row>
    <row r="54" spans="1:9" s="15" customFormat="1" ht="12.75">
      <c r="A54" s="14">
        <v>64</v>
      </c>
      <c r="B54" s="12" t="s">
        <v>11</v>
      </c>
      <c r="C54" s="13">
        <f>+C55+C61</f>
        <v>1734816.58</v>
      </c>
      <c r="D54" s="13">
        <f>+D55+D61</f>
        <v>2627000</v>
      </c>
      <c r="E54" s="13">
        <f>+E55+E61</f>
        <v>2787500</v>
      </c>
      <c r="F54" s="13">
        <f>+F55+F61</f>
        <v>2502500</v>
      </c>
      <c r="G54" s="13">
        <f t="shared" si="3"/>
        <v>151.42811235986687</v>
      </c>
      <c r="H54" s="13">
        <f t="shared" si="5"/>
        <v>106.10963075751809</v>
      </c>
      <c r="I54" s="13">
        <f t="shared" si="4"/>
        <v>89.77578475336323</v>
      </c>
    </row>
    <row r="55" spans="1:9" ht="12.75">
      <c r="A55" s="14">
        <v>641</v>
      </c>
      <c r="B55" s="12" t="s">
        <v>12</v>
      </c>
      <c r="C55" s="13">
        <f>+C56+C59</f>
        <v>372399.81000000006</v>
      </c>
      <c r="D55" s="13">
        <f>+D56+D59</f>
        <v>1120000</v>
      </c>
      <c r="E55" s="13">
        <f>+E56+E59</f>
        <v>1140000</v>
      </c>
      <c r="F55" s="13">
        <f>+F56+F59</f>
        <v>385000</v>
      </c>
      <c r="G55" s="13">
        <f t="shared" si="3"/>
        <v>300.7520331441629</v>
      </c>
      <c r="H55" s="13">
        <f t="shared" si="5"/>
        <v>101.78571428571428</v>
      </c>
      <c r="I55" s="13">
        <f t="shared" si="4"/>
        <v>33.771929824561404</v>
      </c>
    </row>
    <row r="56" spans="1:9" s="12" customFormat="1" ht="25.5">
      <c r="A56" s="14">
        <v>6413</v>
      </c>
      <c r="B56" s="12" t="s">
        <v>150</v>
      </c>
      <c r="C56" s="13">
        <f>SUM(C57:C58)</f>
        <v>173295.59000000003</v>
      </c>
      <c r="D56" s="13">
        <f>SUM(D57:D58)</f>
        <v>370000</v>
      </c>
      <c r="E56" s="13">
        <f>SUM(E57:E58)</f>
        <v>440000</v>
      </c>
      <c r="F56" s="13">
        <f>SUM(F57:F58)</f>
        <v>185000</v>
      </c>
      <c r="G56" s="13">
        <f t="shared" si="3"/>
        <v>213.50802983503502</v>
      </c>
      <c r="H56" s="13">
        <f t="shared" si="5"/>
        <v>118.91891891891892</v>
      </c>
      <c r="I56" s="13">
        <f t="shared" si="4"/>
        <v>42.04545454545455</v>
      </c>
    </row>
    <row r="57" spans="1:9" s="12" customFormat="1" ht="12.75">
      <c r="A57" s="17">
        <v>64131</v>
      </c>
      <c r="B57" s="15" t="s">
        <v>119</v>
      </c>
      <c r="C57" s="16">
        <v>131205.48</v>
      </c>
      <c r="D57" s="16">
        <v>300000</v>
      </c>
      <c r="E57" s="16">
        <v>360000</v>
      </c>
      <c r="F57" s="16">
        <v>150000</v>
      </c>
      <c r="G57" s="35">
        <v>0</v>
      </c>
      <c r="H57" s="16">
        <f t="shared" si="5"/>
        <v>120</v>
      </c>
      <c r="I57" s="16">
        <f t="shared" si="4"/>
        <v>41.66666666666667</v>
      </c>
    </row>
    <row r="58" spans="1:9" s="12" customFormat="1" ht="12.75">
      <c r="A58" s="17">
        <v>64132</v>
      </c>
      <c r="B58" s="15" t="s">
        <v>120</v>
      </c>
      <c r="C58" s="16">
        <v>42090.11</v>
      </c>
      <c r="D58" s="16">
        <v>70000</v>
      </c>
      <c r="E58" s="16">
        <v>80000</v>
      </c>
      <c r="F58" s="16">
        <v>35000</v>
      </c>
      <c r="G58" s="35">
        <f t="shared" si="3"/>
        <v>166.30985283716294</v>
      </c>
      <c r="H58" s="16">
        <f t="shared" si="5"/>
        <v>114.28571428571428</v>
      </c>
      <c r="I58" s="16">
        <f t="shared" si="4"/>
        <v>43.75</v>
      </c>
    </row>
    <row r="59" spans="1:9" s="15" customFormat="1" ht="12.75">
      <c r="A59" s="14">
        <v>6414</v>
      </c>
      <c r="B59" s="12" t="s">
        <v>13</v>
      </c>
      <c r="C59" s="13">
        <f>+C60</f>
        <v>199104.22</v>
      </c>
      <c r="D59" s="13">
        <f>+D60</f>
        <v>750000</v>
      </c>
      <c r="E59" s="13">
        <f>+E60</f>
        <v>700000</v>
      </c>
      <c r="F59" s="13">
        <f>+F60</f>
        <v>200000</v>
      </c>
      <c r="G59" s="13">
        <f t="shared" si="3"/>
        <v>376.6871440494832</v>
      </c>
      <c r="H59" s="13">
        <f t="shared" si="5"/>
        <v>93.33333333333333</v>
      </c>
      <c r="I59" s="13">
        <f t="shared" si="4"/>
        <v>28.57142857142857</v>
      </c>
    </row>
    <row r="60" spans="1:9" s="15" customFormat="1" ht="12.75">
      <c r="A60" s="17">
        <v>64143</v>
      </c>
      <c r="B60" s="15" t="s">
        <v>121</v>
      </c>
      <c r="C60" s="16">
        <v>199104.22</v>
      </c>
      <c r="D60" s="16">
        <v>750000</v>
      </c>
      <c r="E60" s="16">
        <v>700000</v>
      </c>
      <c r="F60" s="16">
        <v>200000</v>
      </c>
      <c r="G60" s="35">
        <f t="shared" si="3"/>
        <v>376.6871440494832</v>
      </c>
      <c r="H60" s="16">
        <f t="shared" si="5"/>
        <v>93.33333333333333</v>
      </c>
      <c r="I60" s="16">
        <f t="shared" si="4"/>
        <v>28.57142857142857</v>
      </c>
    </row>
    <row r="61" spans="1:9" s="12" customFormat="1" ht="12.75">
      <c r="A61" s="14">
        <v>642</v>
      </c>
      <c r="B61" s="12" t="s">
        <v>14</v>
      </c>
      <c r="C61" s="13">
        <f>+C62+C65+C67</f>
        <v>1362416.77</v>
      </c>
      <c r="D61" s="13">
        <f>+D62+D65+D67</f>
        <v>1507000</v>
      </c>
      <c r="E61" s="13">
        <f>+E62+E65+E67</f>
        <v>1647500</v>
      </c>
      <c r="F61" s="13">
        <f>+F62+F65+F67</f>
        <v>2117500</v>
      </c>
      <c r="G61" s="13">
        <f t="shared" si="3"/>
        <v>110.61226147414496</v>
      </c>
      <c r="H61" s="13">
        <f t="shared" si="5"/>
        <v>109.32315859323158</v>
      </c>
      <c r="I61" s="13">
        <f t="shared" si="4"/>
        <v>128.52807283763278</v>
      </c>
    </row>
    <row r="62" spans="1:9" s="12" customFormat="1" ht="12.75">
      <c r="A62" s="14">
        <v>6421</v>
      </c>
      <c r="B62" s="12" t="s">
        <v>15</v>
      </c>
      <c r="C62" s="13">
        <f>SUM(C63:C64)</f>
        <v>1074620.6500000001</v>
      </c>
      <c r="D62" s="13">
        <f>SUM(D63:D64)</f>
        <v>1230000</v>
      </c>
      <c r="E62" s="13">
        <f>SUM(E63:E64)</f>
        <v>1340000</v>
      </c>
      <c r="F62" s="13">
        <f>SUM(F63:F64)</f>
        <v>1745000</v>
      </c>
      <c r="G62" s="13">
        <f t="shared" si="3"/>
        <v>114.45899536734194</v>
      </c>
      <c r="H62" s="13">
        <f t="shared" si="5"/>
        <v>108.9430894308943</v>
      </c>
      <c r="I62" s="13">
        <f t="shared" si="4"/>
        <v>130.22388059701493</v>
      </c>
    </row>
    <row r="63" spans="1:9" s="12" customFormat="1" ht="25.5">
      <c r="A63" s="17">
        <v>64214</v>
      </c>
      <c r="B63" s="15" t="s">
        <v>122</v>
      </c>
      <c r="C63" s="16">
        <v>111572.99</v>
      </c>
      <c r="D63" s="16">
        <v>130000</v>
      </c>
      <c r="E63" s="16">
        <v>140000</v>
      </c>
      <c r="F63" s="16">
        <v>145000</v>
      </c>
      <c r="G63" s="35">
        <f t="shared" si="3"/>
        <v>116.51565490895241</v>
      </c>
      <c r="H63" s="16">
        <f t="shared" si="5"/>
        <v>107.6923076923077</v>
      </c>
      <c r="I63" s="16">
        <f t="shared" si="4"/>
        <v>103.57142857142858</v>
      </c>
    </row>
    <row r="64" spans="1:9" s="15" customFormat="1" ht="12.75">
      <c r="A64" s="17">
        <v>64219</v>
      </c>
      <c r="B64" s="15" t="s">
        <v>123</v>
      </c>
      <c r="C64" s="16">
        <v>963047.66</v>
      </c>
      <c r="D64" s="16">
        <v>1100000</v>
      </c>
      <c r="E64" s="16">
        <v>1200000</v>
      </c>
      <c r="F64" s="16">
        <v>1600000</v>
      </c>
      <c r="G64" s="35">
        <f t="shared" si="3"/>
        <v>114.22072299100961</v>
      </c>
      <c r="H64" s="16">
        <f t="shared" si="5"/>
        <v>109.09090909090908</v>
      </c>
      <c r="I64" s="16">
        <f t="shared" si="4"/>
        <v>133.33333333333331</v>
      </c>
    </row>
    <row r="65" spans="1:9" s="12" customFormat="1" ht="12.75">
      <c r="A65" s="14">
        <v>6422</v>
      </c>
      <c r="B65" s="12" t="s">
        <v>16</v>
      </c>
      <c r="C65" s="13">
        <f>SUM(C66:C66)</f>
        <v>226496.14</v>
      </c>
      <c r="D65" s="13">
        <f>SUM(D66:D66)</f>
        <v>200000</v>
      </c>
      <c r="E65" s="13">
        <f>SUM(E66:E66)</f>
        <v>230000</v>
      </c>
      <c r="F65" s="13">
        <f>SUM(F66:F66)</f>
        <v>290000</v>
      </c>
      <c r="G65" s="13">
        <f t="shared" si="3"/>
        <v>88.30172558349118</v>
      </c>
      <c r="H65" s="13">
        <f t="shared" si="5"/>
        <v>114.99999999999999</v>
      </c>
      <c r="I65" s="13">
        <f t="shared" si="4"/>
        <v>126.08695652173914</v>
      </c>
    </row>
    <row r="66" spans="1:9" s="12" customFormat="1" ht="12.75">
      <c r="A66" s="17">
        <v>64221</v>
      </c>
      <c r="B66" s="15" t="s">
        <v>124</v>
      </c>
      <c r="C66" s="16">
        <v>226496.14</v>
      </c>
      <c r="D66" s="16">
        <v>200000</v>
      </c>
      <c r="E66" s="16">
        <v>230000</v>
      </c>
      <c r="F66" s="16">
        <v>290000</v>
      </c>
      <c r="G66" s="35">
        <f t="shared" si="3"/>
        <v>88.30172558349118</v>
      </c>
      <c r="H66" s="16">
        <f t="shared" si="5"/>
        <v>114.99999999999999</v>
      </c>
      <c r="I66" s="16">
        <f t="shared" si="4"/>
        <v>126.08695652173914</v>
      </c>
    </row>
    <row r="67" spans="1:9" ht="12.75">
      <c r="A67" s="14">
        <v>6423</v>
      </c>
      <c r="B67" s="12" t="s">
        <v>17</v>
      </c>
      <c r="C67" s="13">
        <f>SUM(C68:C69)</f>
        <v>61299.979999999996</v>
      </c>
      <c r="D67" s="13">
        <f>SUM(D68:D69)</f>
        <v>77000</v>
      </c>
      <c r="E67" s="13">
        <f>SUM(E68:E69)</f>
        <v>77500</v>
      </c>
      <c r="F67" s="13">
        <f>SUM(F68:F69)</f>
        <v>82500</v>
      </c>
      <c r="G67" s="13">
        <f t="shared" si="3"/>
        <v>125.61178649650458</v>
      </c>
      <c r="H67" s="13">
        <f t="shared" si="5"/>
        <v>100.64935064935065</v>
      </c>
      <c r="I67" s="13">
        <f t="shared" si="4"/>
        <v>106.4516129032258</v>
      </c>
    </row>
    <row r="68" spans="1:9" ht="25.5">
      <c r="A68" s="17">
        <v>64231</v>
      </c>
      <c r="B68" s="15" t="s">
        <v>125</v>
      </c>
      <c r="C68" s="16">
        <v>15931.13</v>
      </c>
      <c r="D68" s="16">
        <v>17000</v>
      </c>
      <c r="E68" s="16">
        <v>17500</v>
      </c>
      <c r="F68" s="16">
        <v>17500</v>
      </c>
      <c r="G68" s="35">
        <f t="shared" si="3"/>
        <v>106.70931691600032</v>
      </c>
      <c r="H68" s="16">
        <f t="shared" si="5"/>
        <v>102.94117647058823</v>
      </c>
      <c r="I68" s="16">
        <f t="shared" si="4"/>
        <v>100</v>
      </c>
    </row>
    <row r="69" spans="1:9" ht="12.75">
      <c r="A69" s="17">
        <v>64236</v>
      </c>
      <c r="B69" s="15" t="s">
        <v>126</v>
      </c>
      <c r="C69" s="16">
        <v>45368.85</v>
      </c>
      <c r="D69" s="16">
        <v>60000</v>
      </c>
      <c r="E69" s="16">
        <v>60000</v>
      </c>
      <c r="F69" s="16">
        <v>65000</v>
      </c>
      <c r="G69" s="35">
        <f t="shared" si="3"/>
        <v>132.24932966121028</v>
      </c>
      <c r="H69" s="16">
        <f t="shared" si="5"/>
        <v>100</v>
      </c>
      <c r="I69" s="16">
        <f t="shared" si="4"/>
        <v>108.33333333333333</v>
      </c>
    </row>
    <row r="70" spans="1:9" ht="25.5">
      <c r="A70" s="14">
        <v>65</v>
      </c>
      <c r="B70" s="12" t="s">
        <v>18</v>
      </c>
      <c r="C70" s="13">
        <f>+C71+C78</f>
        <v>29927453.29</v>
      </c>
      <c r="D70" s="13">
        <f>+D71+D78</f>
        <v>25481600</v>
      </c>
      <c r="E70" s="13">
        <f>+E71+E78</f>
        <v>20861600</v>
      </c>
      <c r="F70" s="13">
        <f>+F71+F78</f>
        <v>31522000</v>
      </c>
      <c r="G70" s="13">
        <f t="shared" si="3"/>
        <v>85.14456526948939</v>
      </c>
      <c r="H70" s="13">
        <f t="shared" si="5"/>
        <v>81.86927037548662</v>
      </c>
      <c r="I70" s="13">
        <f t="shared" si="4"/>
        <v>151.10058672393296</v>
      </c>
    </row>
    <row r="71" spans="1:9" s="12" customFormat="1" ht="12.75">
      <c r="A71" s="14">
        <v>651</v>
      </c>
      <c r="B71" s="12" t="s">
        <v>19</v>
      </c>
      <c r="C71" s="13">
        <f>+C72+C74</f>
        <v>2719174.6299999994</v>
      </c>
      <c r="D71" s="13">
        <f>+D72+D74</f>
        <v>3416600</v>
      </c>
      <c r="E71" s="13">
        <f>+E72+E74</f>
        <v>2811600</v>
      </c>
      <c r="F71" s="13">
        <f>+F72+F74</f>
        <v>5272000</v>
      </c>
      <c r="G71" s="13">
        <f t="shared" si="3"/>
        <v>125.64842148442672</v>
      </c>
      <c r="H71" s="13">
        <f t="shared" si="5"/>
        <v>82.29233741146169</v>
      </c>
      <c r="I71" s="13">
        <f t="shared" si="4"/>
        <v>187.50889173424386</v>
      </c>
    </row>
    <row r="72" spans="1:9" s="12" customFormat="1" ht="25.5">
      <c r="A72" s="14">
        <v>6512</v>
      </c>
      <c r="B72" s="12" t="s">
        <v>151</v>
      </c>
      <c r="C72" s="13">
        <f>+C73</f>
        <v>380150.07</v>
      </c>
      <c r="D72" s="13">
        <f>+D73</f>
        <v>320000</v>
      </c>
      <c r="E72" s="13">
        <f>+E73</f>
        <v>340000</v>
      </c>
      <c r="F72" s="13">
        <f>+F73</f>
        <v>330000</v>
      </c>
      <c r="G72" s="13">
        <f t="shared" si="3"/>
        <v>84.17728293460527</v>
      </c>
      <c r="H72" s="13">
        <f t="shared" si="5"/>
        <v>106.25</v>
      </c>
      <c r="I72" s="13">
        <f t="shared" si="4"/>
        <v>97.05882352941177</v>
      </c>
    </row>
    <row r="73" spans="1:9" s="15" customFormat="1" ht="12.75">
      <c r="A73" s="17">
        <v>65129</v>
      </c>
      <c r="B73" s="15" t="s">
        <v>127</v>
      </c>
      <c r="C73" s="16">
        <v>380150.07</v>
      </c>
      <c r="D73" s="16">
        <v>320000</v>
      </c>
      <c r="E73" s="16">
        <v>340000</v>
      </c>
      <c r="F73" s="16">
        <v>330000</v>
      </c>
      <c r="G73" s="35">
        <f t="shared" si="3"/>
        <v>84.17728293460527</v>
      </c>
      <c r="H73" s="16">
        <f t="shared" si="5"/>
        <v>106.25</v>
      </c>
      <c r="I73" s="16">
        <f t="shared" si="4"/>
        <v>97.05882352941177</v>
      </c>
    </row>
    <row r="74" spans="1:9" s="12" customFormat="1" ht="12.75">
      <c r="A74" s="14">
        <v>6514</v>
      </c>
      <c r="B74" s="12" t="s">
        <v>20</v>
      </c>
      <c r="C74" s="13">
        <f>SUM(C75:C77)</f>
        <v>2339024.5599999996</v>
      </c>
      <c r="D74" s="13">
        <f>SUM(D75:D77)</f>
        <v>3096600</v>
      </c>
      <c r="E74" s="13">
        <f>SUM(E75:E77)</f>
        <v>2471600</v>
      </c>
      <c r="F74" s="13">
        <f>SUM(F75:F77)</f>
        <v>4942000</v>
      </c>
      <c r="G74" s="13">
        <f t="shared" si="3"/>
        <v>132.38852011028052</v>
      </c>
      <c r="H74" s="13">
        <f t="shared" si="5"/>
        <v>79.81657301556547</v>
      </c>
      <c r="I74" s="13">
        <f t="shared" si="4"/>
        <v>199.95144845444247</v>
      </c>
    </row>
    <row r="75" spans="1:9" s="15" customFormat="1" ht="12.75">
      <c r="A75" s="17">
        <v>65141</v>
      </c>
      <c r="B75" s="15" t="s">
        <v>128</v>
      </c>
      <c r="C75" s="16">
        <v>1643667.88</v>
      </c>
      <c r="D75" s="16">
        <v>1650000</v>
      </c>
      <c r="E75" s="16">
        <v>1650000</v>
      </c>
      <c r="F75" s="16">
        <v>1700000</v>
      </c>
      <c r="G75" s="35">
        <f t="shared" si="3"/>
        <v>100.38524327676221</v>
      </c>
      <c r="H75" s="16">
        <f t="shared" si="5"/>
        <v>100</v>
      </c>
      <c r="I75" s="16">
        <f t="shared" si="4"/>
        <v>103.03030303030303</v>
      </c>
    </row>
    <row r="76" spans="1:9" s="12" customFormat="1" ht="24.75" customHeight="1">
      <c r="A76" s="17">
        <v>65149</v>
      </c>
      <c r="B76" s="17" t="s">
        <v>129</v>
      </c>
      <c r="C76" s="16">
        <v>213308.41</v>
      </c>
      <c r="D76" s="16">
        <v>120000</v>
      </c>
      <c r="E76" s="16">
        <v>120000</v>
      </c>
      <c r="F76" s="16">
        <v>120000</v>
      </c>
      <c r="G76" s="35">
        <f t="shared" si="3"/>
        <v>56.25657234986656</v>
      </c>
      <c r="H76" s="16">
        <f t="shared" si="5"/>
        <v>100</v>
      </c>
      <c r="I76" s="16">
        <f t="shared" si="4"/>
        <v>100</v>
      </c>
    </row>
    <row r="77" spans="1:9" s="15" customFormat="1" ht="25.5">
      <c r="A77" s="17">
        <v>65149</v>
      </c>
      <c r="B77" s="15" t="s">
        <v>130</v>
      </c>
      <c r="C77" s="16">
        <v>482048.27</v>
      </c>
      <c r="D77" s="16">
        <v>1326600</v>
      </c>
      <c r="E77" s="16">
        <v>701600</v>
      </c>
      <c r="F77" s="16">
        <v>3122000</v>
      </c>
      <c r="G77" s="35">
        <f t="shared" si="3"/>
        <v>275.20065573516115</v>
      </c>
      <c r="H77" s="16">
        <f t="shared" si="5"/>
        <v>52.8870797527514</v>
      </c>
      <c r="I77" s="16">
        <f t="shared" si="4"/>
        <v>444.9828962371722</v>
      </c>
    </row>
    <row r="78" spans="1:9" s="15" customFormat="1" ht="12.75">
      <c r="A78" s="14">
        <v>652</v>
      </c>
      <c r="B78" s="12" t="s">
        <v>21</v>
      </c>
      <c r="C78" s="13">
        <f>+C79+C84+C82</f>
        <v>27208278.66</v>
      </c>
      <c r="D78" s="13">
        <f>+D79+D84+D82</f>
        <v>22065000</v>
      </c>
      <c r="E78" s="13">
        <f>+E79+E84+E82</f>
        <v>18050000</v>
      </c>
      <c r="F78" s="13">
        <f>+F79+F84+F82</f>
        <v>26250000</v>
      </c>
      <c r="G78" s="13">
        <f t="shared" si="3"/>
        <v>81.09664075309055</v>
      </c>
      <c r="H78" s="13">
        <f t="shared" si="5"/>
        <v>81.80376161341492</v>
      </c>
      <c r="I78" s="13">
        <f t="shared" si="4"/>
        <v>145.42936288088643</v>
      </c>
    </row>
    <row r="79" spans="1:9" s="12" customFormat="1" ht="25.5">
      <c r="A79" s="14">
        <v>6523</v>
      </c>
      <c r="B79" s="12" t="s">
        <v>152</v>
      </c>
      <c r="C79" s="13">
        <f>SUM(C80:C81)</f>
        <v>25210482.91</v>
      </c>
      <c r="D79" s="13">
        <f>SUM(D80:D81)</f>
        <v>19815000</v>
      </c>
      <c r="E79" s="13">
        <f>SUM(E80:E81)</f>
        <v>16200000</v>
      </c>
      <c r="F79" s="13">
        <f>SUM(F80:F81)</f>
        <v>17700000</v>
      </c>
      <c r="G79" s="13">
        <f t="shared" si="3"/>
        <v>78.59825641078923</v>
      </c>
      <c r="H79" s="13">
        <f t="shared" si="5"/>
        <v>81.75624526873581</v>
      </c>
      <c r="I79" s="13">
        <f t="shared" si="4"/>
        <v>109.25925925925925</v>
      </c>
    </row>
    <row r="80" spans="1:9" s="12" customFormat="1" ht="12.75">
      <c r="A80" s="17">
        <v>65231</v>
      </c>
      <c r="B80" s="15" t="s">
        <v>131</v>
      </c>
      <c r="C80" s="16">
        <v>21986195.66</v>
      </c>
      <c r="D80" s="16">
        <v>15730000</v>
      </c>
      <c r="E80" s="16">
        <v>12000000</v>
      </c>
      <c r="F80" s="16">
        <v>13600000</v>
      </c>
      <c r="G80" s="35">
        <f t="shared" si="3"/>
        <v>71.54489227355488</v>
      </c>
      <c r="H80" s="16">
        <f t="shared" si="5"/>
        <v>76.28734901462174</v>
      </c>
      <c r="I80" s="16">
        <f t="shared" si="4"/>
        <v>113.33333333333333</v>
      </c>
    </row>
    <row r="81" spans="1:9" s="15" customFormat="1" ht="12.75">
      <c r="A81" s="17">
        <v>65232</v>
      </c>
      <c r="B81" s="15" t="s">
        <v>132</v>
      </c>
      <c r="C81" s="16">
        <v>3224287.25</v>
      </c>
      <c r="D81" s="16">
        <v>4085000</v>
      </c>
      <c r="E81" s="16">
        <v>4200000</v>
      </c>
      <c r="F81" s="16">
        <v>4100000</v>
      </c>
      <c r="G81" s="35">
        <f t="shared" si="3"/>
        <v>126.69466717024049</v>
      </c>
      <c r="H81" s="16">
        <f t="shared" si="5"/>
        <v>102.81517747858018</v>
      </c>
      <c r="I81" s="16">
        <f t="shared" si="4"/>
        <v>97.61904761904762</v>
      </c>
    </row>
    <row r="82" spans="1:9" s="12" customFormat="1" ht="12.75">
      <c r="A82" s="14">
        <v>6524</v>
      </c>
      <c r="B82" s="12" t="s">
        <v>190</v>
      </c>
      <c r="C82" s="13">
        <f>+C83</f>
        <v>519.24</v>
      </c>
      <c r="D82" s="13">
        <f>+D83</f>
        <v>0</v>
      </c>
      <c r="E82" s="13">
        <f>+E83</f>
        <v>0</v>
      </c>
      <c r="F82" s="13">
        <f>+F83</f>
        <v>0</v>
      </c>
      <c r="G82" s="13">
        <f>+D82/C82*100</f>
        <v>0</v>
      </c>
      <c r="H82" s="13">
        <v>0</v>
      </c>
      <c r="I82" s="13">
        <v>0</v>
      </c>
    </row>
    <row r="83" spans="1:9" s="15" customFormat="1" ht="12.75">
      <c r="A83" s="17">
        <v>65241</v>
      </c>
      <c r="B83" s="15" t="s">
        <v>191</v>
      </c>
      <c r="C83" s="16">
        <v>519.24</v>
      </c>
      <c r="D83" s="16">
        <v>0</v>
      </c>
      <c r="E83" s="16">
        <v>0</v>
      </c>
      <c r="F83" s="16">
        <v>0</v>
      </c>
      <c r="G83" s="35">
        <f>+D83/C83*100</f>
        <v>0</v>
      </c>
      <c r="H83" s="16">
        <v>0</v>
      </c>
      <c r="I83" s="16">
        <v>0</v>
      </c>
    </row>
    <row r="84" spans="1:9" s="12" customFormat="1" ht="12.75">
      <c r="A84" s="14">
        <v>6526</v>
      </c>
      <c r="B84" s="12" t="s">
        <v>22</v>
      </c>
      <c r="C84" s="13">
        <f>SUM(C85:C90)</f>
        <v>1997276.51</v>
      </c>
      <c r="D84" s="13">
        <f>SUM(D85:D90)</f>
        <v>2250000</v>
      </c>
      <c r="E84" s="13">
        <f>SUM(E85:E90)</f>
        <v>1850000</v>
      </c>
      <c r="F84" s="13">
        <f>SUM(F85:F90)</f>
        <v>8550000</v>
      </c>
      <c r="G84" s="13">
        <f t="shared" si="3"/>
        <v>112.65340521127942</v>
      </c>
      <c r="H84" s="13">
        <f>+E84/D84*100</f>
        <v>82.22222222222221</v>
      </c>
      <c r="I84" s="13">
        <f t="shared" si="4"/>
        <v>462.1621621621622</v>
      </c>
    </row>
    <row r="85" spans="1:9" s="15" customFormat="1" ht="12.75">
      <c r="A85" s="17">
        <v>65269</v>
      </c>
      <c r="B85" s="15" t="s">
        <v>133</v>
      </c>
      <c r="C85" s="16">
        <v>141479.88</v>
      </c>
      <c r="D85" s="16">
        <v>50000</v>
      </c>
      <c r="E85" s="16">
        <v>150000</v>
      </c>
      <c r="F85" s="16">
        <v>50000</v>
      </c>
      <c r="G85" s="35">
        <f t="shared" si="3"/>
        <v>35.34071417080648</v>
      </c>
      <c r="H85" s="16">
        <f>+E85/D85*100</f>
        <v>300</v>
      </c>
      <c r="I85" s="16">
        <f t="shared" si="4"/>
        <v>33.33333333333333</v>
      </c>
    </row>
    <row r="86" spans="1:9" s="15" customFormat="1" ht="12.75">
      <c r="A86" s="17">
        <v>65269</v>
      </c>
      <c r="B86" s="15" t="s">
        <v>134</v>
      </c>
      <c r="C86" s="16">
        <v>786700.67</v>
      </c>
      <c r="D86" s="16">
        <v>500000</v>
      </c>
      <c r="E86" s="16">
        <v>100000</v>
      </c>
      <c r="F86" s="16">
        <v>5000000</v>
      </c>
      <c r="G86" s="35">
        <f t="shared" si="3"/>
        <v>63.556574827882116</v>
      </c>
      <c r="H86" s="16">
        <f>+E86/D86*100</f>
        <v>20</v>
      </c>
      <c r="I86" s="16">
        <f t="shared" si="4"/>
        <v>5000</v>
      </c>
    </row>
    <row r="87" spans="1:9" s="15" customFormat="1" ht="12.75">
      <c r="A87" s="17">
        <v>65269</v>
      </c>
      <c r="B87" s="15" t="s">
        <v>135</v>
      </c>
      <c r="C87" s="16">
        <v>147782.47</v>
      </c>
      <c r="D87" s="16">
        <v>0</v>
      </c>
      <c r="E87" s="16">
        <v>0</v>
      </c>
      <c r="F87" s="16">
        <v>0</v>
      </c>
      <c r="G87" s="35">
        <f t="shared" si="3"/>
        <v>0</v>
      </c>
      <c r="H87" s="16">
        <v>0</v>
      </c>
      <c r="I87" s="16">
        <v>0</v>
      </c>
    </row>
    <row r="88" spans="1:9" s="15" customFormat="1" ht="25.5">
      <c r="A88" s="17">
        <v>65269</v>
      </c>
      <c r="B88" s="15" t="s">
        <v>136</v>
      </c>
      <c r="C88" s="16">
        <v>0</v>
      </c>
      <c r="D88" s="16">
        <v>0</v>
      </c>
      <c r="E88" s="16">
        <v>0</v>
      </c>
      <c r="F88" s="16">
        <v>1800000</v>
      </c>
      <c r="G88" s="35">
        <v>0</v>
      </c>
      <c r="H88" s="16">
        <v>0</v>
      </c>
      <c r="I88" s="16">
        <v>0</v>
      </c>
    </row>
    <row r="89" spans="1:9" s="15" customFormat="1" ht="25.5">
      <c r="A89" s="17">
        <v>65269</v>
      </c>
      <c r="B89" s="15" t="s">
        <v>137</v>
      </c>
      <c r="C89" s="16">
        <v>921313.49</v>
      </c>
      <c r="D89" s="16">
        <v>1000000</v>
      </c>
      <c r="E89" s="16">
        <v>900000</v>
      </c>
      <c r="F89" s="16">
        <v>1000000</v>
      </c>
      <c r="G89" s="16">
        <f>+D89/C89*100</f>
        <v>108.5406879258872</v>
      </c>
      <c r="H89" s="16">
        <f>+E89/D89*100</f>
        <v>90</v>
      </c>
      <c r="I89" s="16">
        <f t="shared" si="4"/>
        <v>111.11111111111111</v>
      </c>
    </row>
    <row r="90" spans="1:9" s="15" customFormat="1" ht="38.25">
      <c r="A90" s="17">
        <v>65269</v>
      </c>
      <c r="B90" s="15" t="s">
        <v>178</v>
      </c>
      <c r="C90" s="16">
        <v>0</v>
      </c>
      <c r="D90" s="16">
        <v>700000</v>
      </c>
      <c r="E90" s="16">
        <v>700000</v>
      </c>
      <c r="F90" s="16">
        <v>700000</v>
      </c>
      <c r="G90" s="16">
        <v>0</v>
      </c>
      <c r="H90" s="16">
        <f>+E90/D90*100</f>
        <v>100</v>
      </c>
      <c r="I90" s="16">
        <f>+F90/E90*100</f>
        <v>100</v>
      </c>
    </row>
    <row r="91" spans="1:9" s="15" customFormat="1" ht="12.75">
      <c r="A91" s="14">
        <v>66</v>
      </c>
      <c r="B91" s="12" t="s">
        <v>23</v>
      </c>
      <c r="C91" s="13">
        <f>+C92+C96</f>
        <v>13040</v>
      </c>
      <c r="D91" s="13">
        <f>+D92+D96</f>
        <v>2737000</v>
      </c>
      <c r="E91" s="13">
        <f>+E92+E96</f>
        <v>286310</v>
      </c>
      <c r="F91" s="13">
        <f>+F92+F96</f>
        <v>2982000</v>
      </c>
      <c r="G91" s="13">
        <f t="shared" si="3"/>
        <v>20989.26380368098</v>
      </c>
      <c r="H91" s="13">
        <f aca="true" t="shared" si="8" ref="H91:H96">+E91/D91*100</f>
        <v>10.460723419802703</v>
      </c>
      <c r="I91" s="13">
        <f t="shared" si="4"/>
        <v>1041.5284132583563</v>
      </c>
    </row>
    <row r="92" spans="1:9" s="15" customFormat="1" ht="12.75">
      <c r="A92" s="14">
        <v>662</v>
      </c>
      <c r="B92" s="12" t="s">
        <v>24</v>
      </c>
      <c r="C92" s="13">
        <f>+C93</f>
        <v>11540</v>
      </c>
      <c r="D92" s="13">
        <f>+D93</f>
        <v>32000</v>
      </c>
      <c r="E92" s="13">
        <f>+E93</f>
        <v>31310</v>
      </c>
      <c r="F92" s="13">
        <f>+F93</f>
        <v>32000</v>
      </c>
      <c r="G92" s="13">
        <f t="shared" si="3"/>
        <v>277.2963604852686</v>
      </c>
      <c r="H92" s="13">
        <f t="shared" si="8"/>
        <v>97.84375</v>
      </c>
      <c r="I92" s="13">
        <f t="shared" si="4"/>
        <v>102.20376876397317</v>
      </c>
    </row>
    <row r="93" spans="1:9" s="15" customFormat="1" ht="12.75">
      <c r="A93" s="14">
        <v>6627</v>
      </c>
      <c r="B93" s="12" t="s">
        <v>25</v>
      </c>
      <c r="C93" s="13">
        <f>SUM(C94:C95)</f>
        <v>11540</v>
      </c>
      <c r="D93" s="13">
        <f>SUM(D94:D95)</f>
        <v>32000</v>
      </c>
      <c r="E93" s="13">
        <f>SUM(E94:E95)</f>
        <v>31310</v>
      </c>
      <c r="F93" s="13">
        <f>SUM(F94:F95)</f>
        <v>32000</v>
      </c>
      <c r="G93" s="13">
        <f t="shared" si="3"/>
        <v>277.2963604852686</v>
      </c>
      <c r="H93" s="13">
        <f t="shared" si="8"/>
        <v>97.84375</v>
      </c>
      <c r="I93" s="13">
        <f t="shared" si="4"/>
        <v>102.20376876397317</v>
      </c>
    </row>
    <row r="94" spans="1:9" s="15" customFormat="1" ht="12.75">
      <c r="A94" s="17">
        <v>66270</v>
      </c>
      <c r="B94" s="15" t="s">
        <v>138</v>
      </c>
      <c r="C94" s="16">
        <v>11540</v>
      </c>
      <c r="D94" s="16">
        <v>12000</v>
      </c>
      <c r="E94" s="16">
        <v>11310</v>
      </c>
      <c r="F94" s="16">
        <v>12000</v>
      </c>
      <c r="G94" s="35">
        <f t="shared" si="3"/>
        <v>103.98613518197575</v>
      </c>
      <c r="H94" s="16">
        <f t="shared" si="8"/>
        <v>94.25</v>
      </c>
      <c r="I94" s="16">
        <f t="shared" si="4"/>
        <v>106.10079575596818</v>
      </c>
    </row>
    <row r="95" spans="1:9" s="15" customFormat="1" ht="12.75">
      <c r="A95" s="17">
        <v>66274</v>
      </c>
      <c r="B95" s="15" t="s">
        <v>179</v>
      </c>
      <c r="C95" s="16">
        <v>0</v>
      </c>
      <c r="D95" s="16">
        <v>20000</v>
      </c>
      <c r="E95" s="16">
        <v>20000</v>
      </c>
      <c r="F95" s="16">
        <v>20000</v>
      </c>
      <c r="G95" s="35">
        <v>0</v>
      </c>
      <c r="H95" s="16">
        <f t="shared" si="8"/>
        <v>100</v>
      </c>
      <c r="I95" s="16">
        <f>+F95/E95*100</f>
        <v>100</v>
      </c>
    </row>
    <row r="96" spans="1:9" s="15" customFormat="1" ht="25.5">
      <c r="A96" s="14">
        <v>663</v>
      </c>
      <c r="B96" s="12" t="s">
        <v>153</v>
      </c>
      <c r="C96" s="13">
        <f>+C97+C99</f>
        <v>1500</v>
      </c>
      <c r="D96" s="13">
        <f>+D97+D99</f>
        <v>2705000</v>
      </c>
      <c r="E96" s="13">
        <f>+E97+E99</f>
        <v>255000</v>
      </c>
      <c r="F96" s="13">
        <f>+F97+F99</f>
        <v>2950000</v>
      </c>
      <c r="G96" s="13">
        <v>0</v>
      </c>
      <c r="H96" s="13">
        <f t="shared" si="8"/>
        <v>9.426987060998151</v>
      </c>
      <c r="I96" s="13">
        <v>0</v>
      </c>
    </row>
    <row r="97" spans="1:9" s="15" customFormat="1" ht="12.75">
      <c r="A97" s="14">
        <v>6631</v>
      </c>
      <c r="B97" s="12" t="s">
        <v>154</v>
      </c>
      <c r="C97" s="13">
        <f>+C98</f>
        <v>1500</v>
      </c>
      <c r="D97" s="13">
        <f>+D98</f>
        <v>0</v>
      </c>
      <c r="E97" s="13">
        <f>+E98</f>
        <v>0</v>
      </c>
      <c r="F97" s="13">
        <f>+F98</f>
        <v>0</v>
      </c>
      <c r="G97" s="13">
        <v>0</v>
      </c>
      <c r="H97" s="13">
        <v>0</v>
      </c>
      <c r="I97" s="13">
        <v>0</v>
      </c>
    </row>
    <row r="98" spans="1:9" s="12" customFormat="1" ht="12.75">
      <c r="A98" s="17">
        <v>66313</v>
      </c>
      <c r="B98" s="15" t="s">
        <v>139</v>
      </c>
      <c r="C98" s="16">
        <v>1500</v>
      </c>
      <c r="D98" s="16">
        <v>0</v>
      </c>
      <c r="E98" s="16">
        <v>0</v>
      </c>
      <c r="F98" s="16">
        <v>0</v>
      </c>
      <c r="G98" s="35">
        <v>0</v>
      </c>
      <c r="H98" s="16">
        <v>0</v>
      </c>
      <c r="I98" s="16">
        <v>0</v>
      </c>
    </row>
    <row r="99" spans="1:9" s="15" customFormat="1" ht="12.75">
      <c r="A99" s="14">
        <v>6632</v>
      </c>
      <c r="B99" s="12" t="s">
        <v>26</v>
      </c>
      <c r="C99" s="13">
        <f>SUM(C100:C101)</f>
        <v>0</v>
      </c>
      <c r="D99" s="13">
        <f>SUM(D100:D101)</f>
        <v>2705000</v>
      </c>
      <c r="E99" s="13">
        <f>SUM(E100:E101)</f>
        <v>255000</v>
      </c>
      <c r="F99" s="13">
        <f>SUM(F100:F101)</f>
        <v>2950000</v>
      </c>
      <c r="G99" s="13">
        <v>0</v>
      </c>
      <c r="H99" s="13">
        <f aca="true" t="shared" si="9" ref="H99:H111">+E99/D99*100</f>
        <v>9.426987060998151</v>
      </c>
      <c r="I99" s="13">
        <v>0</v>
      </c>
    </row>
    <row r="100" spans="1:9" s="15" customFormat="1" ht="12.75">
      <c r="A100" s="17">
        <v>66322</v>
      </c>
      <c r="B100" s="15" t="s">
        <v>140</v>
      </c>
      <c r="C100" s="16">
        <v>0</v>
      </c>
      <c r="D100" s="16">
        <v>2545000</v>
      </c>
      <c r="E100" s="16">
        <v>95000</v>
      </c>
      <c r="F100" s="16">
        <v>2950000</v>
      </c>
      <c r="G100" s="16">
        <v>0</v>
      </c>
      <c r="H100" s="16">
        <f t="shared" si="9"/>
        <v>3.732809430255403</v>
      </c>
      <c r="I100" s="16">
        <f>+F100/E100*100</f>
        <v>3105.263157894737</v>
      </c>
    </row>
    <row r="101" spans="1:9" s="15" customFormat="1" ht="12.75">
      <c r="A101" s="17">
        <v>66322</v>
      </c>
      <c r="B101" s="15" t="s">
        <v>175</v>
      </c>
      <c r="C101" s="16">
        <v>0</v>
      </c>
      <c r="D101" s="16">
        <v>160000</v>
      </c>
      <c r="E101" s="16">
        <v>160000</v>
      </c>
      <c r="F101" s="16">
        <v>0</v>
      </c>
      <c r="G101" s="35">
        <v>0</v>
      </c>
      <c r="H101" s="16">
        <f t="shared" si="9"/>
        <v>100</v>
      </c>
      <c r="I101" s="16">
        <v>0</v>
      </c>
    </row>
    <row r="102" spans="1:9" s="15" customFormat="1" ht="12.75">
      <c r="A102" s="10">
        <v>7</v>
      </c>
      <c r="B102" s="8" t="s">
        <v>27</v>
      </c>
      <c r="C102" s="9">
        <f>+C103+C108</f>
        <v>429068.08</v>
      </c>
      <c r="D102" s="9">
        <f>+D103+D108</f>
        <v>1046000</v>
      </c>
      <c r="E102" s="9">
        <f>+E103+E108</f>
        <v>195000</v>
      </c>
      <c r="F102" s="9">
        <f>+F103+F108</f>
        <v>3555000</v>
      </c>
      <c r="G102" s="9">
        <f aca="true" t="shared" si="10" ref="G102:G162">+D102/C102*100</f>
        <v>243.78415658419522</v>
      </c>
      <c r="H102" s="9">
        <f t="shared" si="9"/>
        <v>18.64244741873805</v>
      </c>
      <c r="I102" s="9">
        <f aca="true" t="shared" si="11" ref="I102:I162">+F102/E102*100</f>
        <v>1823.076923076923</v>
      </c>
    </row>
    <row r="103" spans="1:9" s="15" customFormat="1" ht="12.75">
      <c r="A103" s="14">
        <v>71</v>
      </c>
      <c r="B103" s="12" t="s">
        <v>28</v>
      </c>
      <c r="C103" s="13">
        <f>+C104</f>
        <v>415587.41000000003</v>
      </c>
      <c r="D103" s="13">
        <f aca="true" t="shared" si="12" ref="D103:F104">+D104</f>
        <v>1041000</v>
      </c>
      <c r="E103" s="13">
        <f t="shared" si="12"/>
        <v>190000</v>
      </c>
      <c r="F103" s="13">
        <f t="shared" si="12"/>
        <v>3550000</v>
      </c>
      <c r="G103" s="13">
        <f t="shared" si="10"/>
        <v>250.48882014977303</v>
      </c>
      <c r="H103" s="13">
        <f t="shared" si="9"/>
        <v>18.251681075888566</v>
      </c>
      <c r="I103" s="13">
        <f t="shared" si="11"/>
        <v>1868.4210526315792</v>
      </c>
    </row>
    <row r="104" spans="1:9" s="12" customFormat="1" ht="25.5">
      <c r="A104" s="14">
        <v>711</v>
      </c>
      <c r="B104" s="12" t="s">
        <v>29</v>
      </c>
      <c r="C104" s="13">
        <f>+C105</f>
        <v>415587.41000000003</v>
      </c>
      <c r="D104" s="13">
        <f t="shared" si="12"/>
        <v>1041000</v>
      </c>
      <c r="E104" s="13">
        <f t="shared" si="12"/>
        <v>190000</v>
      </c>
      <c r="F104" s="13">
        <f t="shared" si="12"/>
        <v>3550000</v>
      </c>
      <c r="G104" s="13">
        <f t="shared" si="10"/>
        <v>250.48882014977303</v>
      </c>
      <c r="H104" s="13">
        <f t="shared" si="9"/>
        <v>18.251681075888566</v>
      </c>
      <c r="I104" s="13">
        <f t="shared" si="11"/>
        <v>1868.4210526315792</v>
      </c>
    </row>
    <row r="105" spans="1:9" s="12" customFormat="1" ht="12.75">
      <c r="A105" s="14">
        <v>7111</v>
      </c>
      <c r="B105" s="12" t="s">
        <v>155</v>
      </c>
      <c r="C105" s="13">
        <f>SUM(C106:C107)</f>
        <v>415587.41000000003</v>
      </c>
      <c r="D105" s="13">
        <f>SUM(D106:D107)</f>
        <v>1041000</v>
      </c>
      <c r="E105" s="13">
        <f>SUM(E106:E107)</f>
        <v>190000</v>
      </c>
      <c r="F105" s="13">
        <f>SUM(F106:F107)</f>
        <v>3550000</v>
      </c>
      <c r="G105" s="13">
        <f t="shared" si="10"/>
        <v>250.48882014977303</v>
      </c>
      <c r="H105" s="13">
        <f t="shared" si="9"/>
        <v>18.251681075888566</v>
      </c>
      <c r="I105" s="13">
        <f t="shared" si="11"/>
        <v>1868.4210526315792</v>
      </c>
    </row>
    <row r="106" spans="1:9" s="15" customFormat="1" ht="12.75">
      <c r="A106" s="17">
        <v>71112</v>
      </c>
      <c r="B106" s="15" t="s">
        <v>141</v>
      </c>
      <c r="C106" s="16">
        <v>381187</v>
      </c>
      <c r="D106" s="16">
        <v>1000000</v>
      </c>
      <c r="E106" s="16">
        <v>150000</v>
      </c>
      <c r="F106" s="16">
        <v>3500000</v>
      </c>
      <c r="G106" s="35">
        <f t="shared" si="10"/>
        <v>262.33843231799614</v>
      </c>
      <c r="H106" s="16">
        <f t="shared" si="9"/>
        <v>15</v>
      </c>
      <c r="I106" s="16">
        <f t="shared" si="11"/>
        <v>2333.333333333333</v>
      </c>
    </row>
    <row r="107" spans="1:9" s="12" customFormat="1" ht="12.75">
      <c r="A107" s="17">
        <v>71119</v>
      </c>
      <c r="B107" s="15" t="s">
        <v>142</v>
      </c>
      <c r="C107" s="16">
        <v>34400.41</v>
      </c>
      <c r="D107" s="16">
        <v>41000</v>
      </c>
      <c r="E107" s="16">
        <v>40000</v>
      </c>
      <c r="F107" s="16">
        <v>50000</v>
      </c>
      <c r="G107" s="35">
        <f t="shared" si="10"/>
        <v>119.18462599719012</v>
      </c>
      <c r="H107" s="16">
        <f t="shared" si="9"/>
        <v>97.5609756097561</v>
      </c>
      <c r="I107" s="16">
        <f t="shared" si="11"/>
        <v>125</v>
      </c>
    </row>
    <row r="108" spans="1:9" s="15" customFormat="1" ht="25.5">
      <c r="A108" s="14">
        <v>72</v>
      </c>
      <c r="B108" s="12" t="s">
        <v>30</v>
      </c>
      <c r="C108" s="13">
        <f>+C109+C112</f>
        <v>13480.67</v>
      </c>
      <c r="D108" s="13">
        <f>+D109+D112</f>
        <v>5000</v>
      </c>
      <c r="E108" s="13">
        <f>+E109+E112</f>
        <v>5000</v>
      </c>
      <c r="F108" s="13">
        <f>+F109+F112</f>
        <v>5000</v>
      </c>
      <c r="G108" s="13">
        <f t="shared" si="10"/>
        <v>37.09014462930997</v>
      </c>
      <c r="H108" s="13">
        <f t="shared" si="9"/>
        <v>100</v>
      </c>
      <c r="I108" s="13">
        <f t="shared" si="11"/>
        <v>100</v>
      </c>
    </row>
    <row r="109" spans="1:9" s="15" customFormat="1" ht="12.75">
      <c r="A109" s="14">
        <v>721</v>
      </c>
      <c r="B109" s="12" t="s">
        <v>31</v>
      </c>
      <c r="C109" s="13">
        <f>+C110</f>
        <v>4930.67</v>
      </c>
      <c r="D109" s="13">
        <f aca="true" t="shared" si="13" ref="D109:F110">+D110</f>
        <v>5000</v>
      </c>
      <c r="E109" s="13">
        <f t="shared" si="13"/>
        <v>5000</v>
      </c>
      <c r="F109" s="13">
        <f t="shared" si="13"/>
        <v>5000</v>
      </c>
      <c r="G109" s="13">
        <f t="shared" si="10"/>
        <v>101.40609694017242</v>
      </c>
      <c r="H109" s="13">
        <f t="shared" si="9"/>
        <v>100</v>
      </c>
      <c r="I109" s="13">
        <f t="shared" si="11"/>
        <v>100</v>
      </c>
    </row>
    <row r="110" spans="1:9" s="15" customFormat="1" ht="12.75">
      <c r="A110" s="14">
        <v>7211</v>
      </c>
      <c r="B110" s="12" t="s">
        <v>32</v>
      </c>
      <c r="C110" s="13">
        <f>+C111</f>
        <v>4930.67</v>
      </c>
      <c r="D110" s="13">
        <f t="shared" si="13"/>
        <v>5000</v>
      </c>
      <c r="E110" s="13">
        <f t="shared" si="13"/>
        <v>5000</v>
      </c>
      <c r="F110" s="13">
        <f t="shared" si="13"/>
        <v>5000</v>
      </c>
      <c r="G110" s="13">
        <f t="shared" si="10"/>
        <v>101.40609694017242</v>
      </c>
      <c r="H110" s="13">
        <f t="shared" si="9"/>
        <v>100</v>
      </c>
      <c r="I110" s="13">
        <f t="shared" si="11"/>
        <v>100</v>
      </c>
    </row>
    <row r="111" spans="1:9" s="12" customFormat="1" ht="25.5">
      <c r="A111" s="17">
        <v>72119</v>
      </c>
      <c r="B111" s="15" t="s">
        <v>143</v>
      </c>
      <c r="C111" s="16">
        <v>4930.67</v>
      </c>
      <c r="D111" s="16">
        <v>5000</v>
      </c>
      <c r="E111" s="16">
        <v>5000</v>
      </c>
      <c r="F111" s="16">
        <v>5000</v>
      </c>
      <c r="G111" s="35">
        <f t="shared" si="10"/>
        <v>101.40609694017242</v>
      </c>
      <c r="H111" s="16">
        <f t="shared" si="9"/>
        <v>100</v>
      </c>
      <c r="I111" s="16">
        <f t="shared" si="11"/>
        <v>100</v>
      </c>
    </row>
    <row r="112" spans="1:9" s="12" customFormat="1" ht="12.75">
      <c r="A112" s="14">
        <v>723</v>
      </c>
      <c r="B112" s="12" t="s">
        <v>33</v>
      </c>
      <c r="C112" s="13">
        <f>+C113</f>
        <v>8550</v>
      </c>
      <c r="D112" s="13">
        <f aca="true" t="shared" si="14" ref="D112:F113">+D113</f>
        <v>0</v>
      </c>
      <c r="E112" s="13">
        <f t="shared" si="14"/>
        <v>0</v>
      </c>
      <c r="F112" s="13">
        <f t="shared" si="14"/>
        <v>0</v>
      </c>
      <c r="G112" s="13">
        <v>0</v>
      </c>
      <c r="H112" s="13">
        <v>0</v>
      </c>
      <c r="I112" s="13">
        <v>0</v>
      </c>
    </row>
    <row r="113" spans="1:9" s="15" customFormat="1" ht="12.75">
      <c r="A113" s="14">
        <v>7231</v>
      </c>
      <c r="B113" s="12" t="s">
        <v>34</v>
      </c>
      <c r="C113" s="13">
        <f>+C114</f>
        <v>8550</v>
      </c>
      <c r="D113" s="13">
        <f t="shared" si="14"/>
        <v>0</v>
      </c>
      <c r="E113" s="13">
        <f t="shared" si="14"/>
        <v>0</v>
      </c>
      <c r="F113" s="13">
        <f t="shared" si="14"/>
        <v>0</v>
      </c>
      <c r="G113" s="13">
        <v>0</v>
      </c>
      <c r="H113" s="13">
        <v>0</v>
      </c>
      <c r="I113" s="13">
        <v>0</v>
      </c>
    </row>
    <row r="114" spans="1:9" s="12" customFormat="1" ht="12.75">
      <c r="A114" s="17">
        <v>72311</v>
      </c>
      <c r="B114" s="15" t="s">
        <v>144</v>
      </c>
      <c r="C114" s="16">
        <v>8550</v>
      </c>
      <c r="D114" s="16">
        <v>0</v>
      </c>
      <c r="E114" s="16">
        <v>0</v>
      </c>
      <c r="F114" s="16">
        <v>0</v>
      </c>
      <c r="G114" s="35">
        <v>0</v>
      </c>
      <c r="H114" s="16">
        <v>0</v>
      </c>
      <c r="I114" s="16">
        <v>0</v>
      </c>
    </row>
    <row r="115" spans="1:9" s="12" customFormat="1" ht="12.75">
      <c r="A115" s="17"/>
      <c r="B115" s="15"/>
      <c r="C115" s="16"/>
      <c r="D115" s="16"/>
      <c r="E115" s="16"/>
      <c r="F115" s="16"/>
      <c r="G115" s="35"/>
      <c r="H115" s="16"/>
      <c r="I115" s="16"/>
    </row>
    <row r="116" spans="1:9" s="12" customFormat="1" ht="12.75">
      <c r="A116" s="10">
        <v>3</v>
      </c>
      <c r="B116" s="8" t="s">
        <v>35</v>
      </c>
      <c r="C116" s="9">
        <f>+C117+C125+C149+C156+C159+C162+C166</f>
        <v>33234012.830000002</v>
      </c>
      <c r="D116" s="9">
        <f>+D117+D125+D149+D156+D159+D162+D166</f>
        <v>45891623.65</v>
      </c>
      <c r="E116" s="9">
        <f>+E117+E125+E149+E156+E159+E162+E166</f>
        <v>37665853.65</v>
      </c>
      <c r="F116" s="9">
        <f>+F117+F125+F149+F156+F159+F162+F166</f>
        <v>45952270</v>
      </c>
      <c r="G116" s="9">
        <f t="shared" si="10"/>
        <v>138.08631501933496</v>
      </c>
      <c r="H116" s="9">
        <f aca="true" t="shared" si="15" ref="H116:H147">+E116/D116*100</f>
        <v>82.07566142628731</v>
      </c>
      <c r="I116" s="9">
        <f t="shared" si="11"/>
        <v>121.99981029767528</v>
      </c>
    </row>
    <row r="117" spans="1:9" s="15" customFormat="1" ht="12.75">
      <c r="A117" s="14">
        <v>31</v>
      </c>
      <c r="B117" s="12" t="s">
        <v>36</v>
      </c>
      <c r="C117" s="13">
        <f>+C118+C120+C122</f>
        <v>3985675.47</v>
      </c>
      <c r="D117" s="13">
        <f>+D118+D120+D122</f>
        <v>4834300</v>
      </c>
      <c r="E117" s="13">
        <f>+E118+E120+E122</f>
        <v>4508450</v>
      </c>
      <c r="F117" s="13">
        <f>+F118+F120+F122</f>
        <v>5327400</v>
      </c>
      <c r="G117" s="13">
        <f t="shared" si="10"/>
        <v>121.29186222981672</v>
      </c>
      <c r="H117" s="13">
        <f t="shared" si="15"/>
        <v>93.2596239372815</v>
      </c>
      <c r="I117" s="13">
        <f t="shared" si="11"/>
        <v>118.16477946966253</v>
      </c>
    </row>
    <row r="118" spans="1:9" s="12" customFormat="1" ht="12.75">
      <c r="A118" s="14">
        <v>311</v>
      </c>
      <c r="B118" s="12" t="s">
        <v>37</v>
      </c>
      <c r="C118" s="13">
        <f>+C119</f>
        <v>3199773.93</v>
      </c>
      <c r="D118" s="13">
        <f>+D119</f>
        <v>3802000</v>
      </c>
      <c r="E118" s="13">
        <f>+E119</f>
        <v>3550000</v>
      </c>
      <c r="F118" s="13">
        <f>+F119</f>
        <v>4200000</v>
      </c>
      <c r="G118" s="13">
        <f t="shared" si="10"/>
        <v>118.82089432486876</v>
      </c>
      <c r="H118" s="13">
        <f t="shared" si="15"/>
        <v>93.37190952130457</v>
      </c>
      <c r="I118" s="13">
        <f t="shared" si="11"/>
        <v>118.30985915492957</v>
      </c>
    </row>
    <row r="119" spans="1:9" s="12" customFormat="1" ht="12.75">
      <c r="A119" s="17">
        <v>3111</v>
      </c>
      <c r="B119" s="15" t="s">
        <v>38</v>
      </c>
      <c r="C119" s="16">
        <v>3199773.93</v>
      </c>
      <c r="D119" s="16">
        <v>3802000</v>
      </c>
      <c r="E119" s="16">
        <v>3550000</v>
      </c>
      <c r="F119" s="16">
        <v>4200000</v>
      </c>
      <c r="G119" s="35">
        <f t="shared" si="10"/>
        <v>118.82089432486876</v>
      </c>
      <c r="H119" s="16">
        <f t="shared" si="15"/>
        <v>93.37190952130457</v>
      </c>
      <c r="I119" s="16">
        <f t="shared" si="11"/>
        <v>118.30985915492957</v>
      </c>
    </row>
    <row r="120" spans="1:9" s="15" customFormat="1" ht="12.75">
      <c r="A120" s="14">
        <v>312</v>
      </c>
      <c r="B120" s="12" t="s">
        <v>39</v>
      </c>
      <c r="C120" s="13">
        <f>+C121</f>
        <v>240131.81</v>
      </c>
      <c r="D120" s="13">
        <f>+D121</f>
        <v>379600</v>
      </c>
      <c r="E120" s="13">
        <f>+E121</f>
        <v>367400</v>
      </c>
      <c r="F120" s="13">
        <f>+F121</f>
        <v>405000</v>
      </c>
      <c r="G120" s="13">
        <f t="shared" si="10"/>
        <v>158.07984789686964</v>
      </c>
      <c r="H120" s="13">
        <f t="shared" si="15"/>
        <v>96.78609062170706</v>
      </c>
      <c r="I120" s="13">
        <f t="shared" si="11"/>
        <v>110.23407729994557</v>
      </c>
    </row>
    <row r="121" spans="1:9" s="15" customFormat="1" ht="12.75">
      <c r="A121" s="17">
        <v>3121</v>
      </c>
      <c r="B121" s="15" t="s">
        <v>39</v>
      </c>
      <c r="C121" s="16">
        <v>240131.81</v>
      </c>
      <c r="D121" s="16">
        <v>379600</v>
      </c>
      <c r="E121" s="16">
        <v>367400</v>
      </c>
      <c r="F121" s="16">
        <v>405000</v>
      </c>
      <c r="G121" s="35">
        <f t="shared" si="10"/>
        <v>158.07984789686964</v>
      </c>
      <c r="H121" s="16">
        <f t="shared" si="15"/>
        <v>96.78609062170706</v>
      </c>
      <c r="I121" s="16">
        <f t="shared" si="11"/>
        <v>110.23407729994557</v>
      </c>
    </row>
    <row r="122" spans="1:9" s="12" customFormat="1" ht="12.75">
      <c r="A122" s="14">
        <v>313</v>
      </c>
      <c r="B122" s="12" t="s">
        <v>40</v>
      </c>
      <c r="C122" s="13">
        <f>SUM(C123:C124)</f>
        <v>545769.73</v>
      </c>
      <c r="D122" s="13">
        <f>SUM(D123:D124)</f>
        <v>652700</v>
      </c>
      <c r="E122" s="13">
        <f>SUM(E123:E124)</f>
        <v>591050</v>
      </c>
      <c r="F122" s="13">
        <f>SUM(F123:F124)</f>
        <v>722400</v>
      </c>
      <c r="G122" s="13">
        <f t="shared" si="10"/>
        <v>119.5925615002503</v>
      </c>
      <c r="H122" s="13">
        <f t="shared" si="15"/>
        <v>90.5546192737858</v>
      </c>
      <c r="I122" s="13">
        <f t="shared" si="11"/>
        <v>122.22316216902122</v>
      </c>
    </row>
    <row r="123" spans="1:9" s="12" customFormat="1" ht="12.75">
      <c r="A123" s="17">
        <v>3132</v>
      </c>
      <c r="B123" s="15" t="s">
        <v>41</v>
      </c>
      <c r="C123" s="16">
        <v>492425.05</v>
      </c>
      <c r="D123" s="16">
        <v>588200</v>
      </c>
      <c r="E123" s="16">
        <v>548700</v>
      </c>
      <c r="F123" s="16">
        <v>651000</v>
      </c>
      <c r="G123" s="35">
        <f t="shared" si="10"/>
        <v>119.44965025641974</v>
      </c>
      <c r="H123" s="16">
        <f t="shared" si="15"/>
        <v>93.28459707582455</v>
      </c>
      <c r="I123" s="16">
        <f t="shared" si="11"/>
        <v>118.64406779661016</v>
      </c>
    </row>
    <row r="124" spans="1:9" s="15" customFormat="1" ht="12.75">
      <c r="A124" s="17">
        <v>3133</v>
      </c>
      <c r="B124" s="15" t="s">
        <v>158</v>
      </c>
      <c r="C124" s="16">
        <v>53344.68</v>
      </c>
      <c r="D124" s="16">
        <v>64500</v>
      </c>
      <c r="E124" s="16">
        <v>42350</v>
      </c>
      <c r="F124" s="16">
        <v>71400</v>
      </c>
      <c r="G124" s="35">
        <f t="shared" si="10"/>
        <v>120.91177601965182</v>
      </c>
      <c r="H124" s="16">
        <f t="shared" si="15"/>
        <v>65.65891472868218</v>
      </c>
      <c r="I124" s="16">
        <f t="shared" si="11"/>
        <v>168.59504132231405</v>
      </c>
    </row>
    <row r="125" spans="1:9" s="12" customFormat="1" ht="12.75">
      <c r="A125" s="14">
        <v>32</v>
      </c>
      <c r="B125" s="12" t="s">
        <v>42</v>
      </c>
      <c r="C125" s="13">
        <f>+C126+C130+C135+C144</f>
        <v>12334905.130000003</v>
      </c>
      <c r="D125" s="13">
        <f>+D126+D130+D135+D144</f>
        <v>18137893.65</v>
      </c>
      <c r="E125" s="13">
        <f>+E126+E130+E135+E144</f>
        <v>15515295</v>
      </c>
      <c r="F125" s="13">
        <f>+F126+F130+F135+F144</f>
        <v>20208430</v>
      </c>
      <c r="G125" s="13">
        <f t="shared" si="10"/>
        <v>147.04526268212973</v>
      </c>
      <c r="H125" s="13">
        <f t="shared" si="15"/>
        <v>85.54077611983352</v>
      </c>
      <c r="I125" s="13">
        <f t="shared" si="11"/>
        <v>130.24844194067853</v>
      </c>
    </row>
    <row r="126" spans="1:9" s="15" customFormat="1" ht="12.75">
      <c r="A126" s="14">
        <v>321</v>
      </c>
      <c r="B126" s="12" t="s">
        <v>43</v>
      </c>
      <c r="C126" s="13">
        <f>SUM(C127:C129)</f>
        <v>144911.27</v>
      </c>
      <c r="D126" s="13">
        <f>SUM(D127:D129)</f>
        <v>267500</v>
      </c>
      <c r="E126" s="13">
        <f>SUM(E127:E129)</f>
        <v>214200</v>
      </c>
      <c r="F126" s="13">
        <f>SUM(F127:F129)</f>
        <v>265700</v>
      </c>
      <c r="G126" s="13">
        <f t="shared" si="10"/>
        <v>184.5957184696539</v>
      </c>
      <c r="H126" s="13">
        <f t="shared" si="15"/>
        <v>80.0747663551402</v>
      </c>
      <c r="I126" s="13">
        <f t="shared" si="11"/>
        <v>124.04295051353876</v>
      </c>
    </row>
    <row r="127" spans="1:9" s="12" customFormat="1" ht="12.75">
      <c r="A127" s="17">
        <v>3211</v>
      </c>
      <c r="B127" s="15" t="s">
        <v>44</v>
      </c>
      <c r="C127" s="16">
        <v>39212.78</v>
      </c>
      <c r="D127" s="16">
        <v>118400</v>
      </c>
      <c r="E127" s="16">
        <v>77100</v>
      </c>
      <c r="F127" s="16">
        <v>76500</v>
      </c>
      <c r="G127" s="35">
        <f t="shared" si="10"/>
        <v>301.94237694955575</v>
      </c>
      <c r="H127" s="16">
        <f t="shared" si="15"/>
        <v>65.11824324324324</v>
      </c>
      <c r="I127" s="16">
        <f t="shared" si="11"/>
        <v>99.22178988326849</v>
      </c>
    </row>
    <row r="128" spans="1:9" s="15" customFormat="1" ht="12.75">
      <c r="A128" s="17">
        <v>3212</v>
      </c>
      <c r="B128" s="15" t="s">
        <v>157</v>
      </c>
      <c r="C128" s="16">
        <v>90726.72</v>
      </c>
      <c r="D128" s="16">
        <v>117100</v>
      </c>
      <c r="E128" s="16">
        <v>117100</v>
      </c>
      <c r="F128" s="16">
        <v>157200</v>
      </c>
      <c r="G128" s="35">
        <f t="shared" si="10"/>
        <v>129.06892258421774</v>
      </c>
      <c r="H128" s="16">
        <f t="shared" si="15"/>
        <v>100</v>
      </c>
      <c r="I128" s="16">
        <f t="shared" si="11"/>
        <v>134.24423569598633</v>
      </c>
    </row>
    <row r="129" spans="1:9" s="12" customFormat="1" ht="12.75">
      <c r="A129" s="17">
        <v>3213</v>
      </c>
      <c r="B129" s="15" t="s">
        <v>45</v>
      </c>
      <c r="C129" s="16">
        <v>14971.77</v>
      </c>
      <c r="D129" s="16">
        <v>32000</v>
      </c>
      <c r="E129" s="16">
        <v>20000</v>
      </c>
      <c r="F129" s="16">
        <v>32000</v>
      </c>
      <c r="G129" s="35">
        <f t="shared" si="10"/>
        <v>213.73558370186024</v>
      </c>
      <c r="H129" s="16">
        <f t="shared" si="15"/>
        <v>62.5</v>
      </c>
      <c r="I129" s="16">
        <f t="shared" si="11"/>
        <v>160</v>
      </c>
    </row>
    <row r="130" spans="1:9" s="15" customFormat="1" ht="12.75">
      <c r="A130" s="14">
        <v>322</v>
      </c>
      <c r="B130" s="12" t="s">
        <v>46</v>
      </c>
      <c r="C130" s="13">
        <f>SUM(C131:C134)</f>
        <v>1109906.63</v>
      </c>
      <c r="D130" s="13">
        <f>SUM(D131:D134)</f>
        <v>1079700</v>
      </c>
      <c r="E130" s="13">
        <f>SUM(E131:E134)</f>
        <v>1032900</v>
      </c>
      <c r="F130" s="13">
        <f>SUM(F131:F134)</f>
        <v>1119700</v>
      </c>
      <c r="G130" s="13">
        <f t="shared" si="10"/>
        <v>97.27845305329875</v>
      </c>
      <c r="H130" s="13">
        <f t="shared" si="15"/>
        <v>95.66546262850791</v>
      </c>
      <c r="I130" s="13">
        <f t="shared" si="11"/>
        <v>108.40352405847614</v>
      </c>
    </row>
    <row r="131" spans="1:9" ht="12.75">
      <c r="A131" s="17">
        <v>3221</v>
      </c>
      <c r="B131" s="15" t="s">
        <v>47</v>
      </c>
      <c r="C131" s="16">
        <v>87400.07</v>
      </c>
      <c r="D131" s="16">
        <v>124200</v>
      </c>
      <c r="E131" s="16">
        <v>122400</v>
      </c>
      <c r="F131" s="16">
        <v>124200</v>
      </c>
      <c r="G131" s="35">
        <f t="shared" si="10"/>
        <v>142.1051493437019</v>
      </c>
      <c r="H131" s="16">
        <f t="shared" si="15"/>
        <v>98.55072463768117</v>
      </c>
      <c r="I131" s="16">
        <f t="shared" si="11"/>
        <v>101.47058823529412</v>
      </c>
    </row>
    <row r="132" spans="1:9" s="12" customFormat="1" ht="12.75">
      <c r="A132" s="17">
        <v>3223</v>
      </c>
      <c r="B132" s="15" t="s">
        <v>48</v>
      </c>
      <c r="C132" s="16">
        <v>644648.13</v>
      </c>
      <c r="D132" s="16">
        <v>660000</v>
      </c>
      <c r="E132" s="16">
        <v>660000</v>
      </c>
      <c r="F132" s="16">
        <v>679500</v>
      </c>
      <c r="G132" s="35">
        <f t="shared" si="10"/>
        <v>102.38143403906253</v>
      </c>
      <c r="H132" s="16">
        <f t="shared" si="15"/>
        <v>100</v>
      </c>
      <c r="I132" s="16">
        <f t="shared" si="11"/>
        <v>102.95454545454545</v>
      </c>
    </row>
    <row r="133" spans="1:9" s="12" customFormat="1" ht="12.75">
      <c r="A133" s="17">
        <v>3224</v>
      </c>
      <c r="B133" s="15" t="s">
        <v>156</v>
      </c>
      <c r="C133" s="16">
        <v>299065.74</v>
      </c>
      <c r="D133" s="16">
        <v>182500</v>
      </c>
      <c r="E133" s="16">
        <v>180500</v>
      </c>
      <c r="F133" s="16">
        <v>181000</v>
      </c>
      <c r="G133" s="35">
        <f t="shared" si="10"/>
        <v>61.02337231941044</v>
      </c>
      <c r="H133" s="16">
        <f t="shared" si="15"/>
        <v>98.9041095890411</v>
      </c>
      <c r="I133" s="16">
        <f t="shared" si="11"/>
        <v>100.2770083102493</v>
      </c>
    </row>
    <row r="134" spans="1:9" s="15" customFormat="1" ht="12.75">
      <c r="A134" s="17">
        <v>3225</v>
      </c>
      <c r="B134" s="15" t="s">
        <v>49</v>
      </c>
      <c r="C134" s="16">
        <v>78792.69</v>
      </c>
      <c r="D134" s="16">
        <v>113000</v>
      </c>
      <c r="E134" s="16">
        <v>70000</v>
      </c>
      <c r="F134" s="16">
        <v>135000</v>
      </c>
      <c r="G134" s="35">
        <f t="shared" si="10"/>
        <v>143.4143192725112</v>
      </c>
      <c r="H134" s="16">
        <f t="shared" si="15"/>
        <v>61.94690265486725</v>
      </c>
      <c r="I134" s="16">
        <f t="shared" si="11"/>
        <v>192.85714285714286</v>
      </c>
    </row>
    <row r="135" spans="1:9" s="12" customFormat="1" ht="12.75">
      <c r="A135" s="14">
        <v>323</v>
      </c>
      <c r="B135" s="12" t="s">
        <v>50</v>
      </c>
      <c r="C135" s="13">
        <f>SUM(C136:C143)</f>
        <v>10015649.940000001</v>
      </c>
      <c r="D135" s="13">
        <f>SUM(D136:D143)</f>
        <v>15296823.65</v>
      </c>
      <c r="E135" s="13">
        <f>SUM(E136:E143)</f>
        <v>12815725</v>
      </c>
      <c r="F135" s="13">
        <f>SUM(F136:F143)</f>
        <v>16820430</v>
      </c>
      <c r="G135" s="13">
        <f t="shared" si="10"/>
        <v>152.72921619303318</v>
      </c>
      <c r="H135" s="13">
        <f t="shared" si="15"/>
        <v>83.78030167066743</v>
      </c>
      <c r="I135" s="13">
        <f t="shared" si="11"/>
        <v>131.24836870329224</v>
      </c>
    </row>
    <row r="136" spans="1:9" s="12" customFormat="1" ht="12.75">
      <c r="A136" s="17">
        <v>3231</v>
      </c>
      <c r="B136" s="15" t="s">
        <v>51</v>
      </c>
      <c r="C136" s="16">
        <v>280847.62</v>
      </c>
      <c r="D136" s="16">
        <v>285540</v>
      </c>
      <c r="E136" s="16">
        <v>275070</v>
      </c>
      <c r="F136" s="16">
        <v>287720</v>
      </c>
      <c r="G136" s="35">
        <f t="shared" si="10"/>
        <v>101.67079215412258</v>
      </c>
      <c r="H136" s="16">
        <f t="shared" si="15"/>
        <v>96.33326329060728</v>
      </c>
      <c r="I136" s="16">
        <f t="shared" si="11"/>
        <v>104.59882938888283</v>
      </c>
    </row>
    <row r="137" spans="1:9" s="15" customFormat="1" ht="12.75">
      <c r="A137" s="17">
        <v>3232</v>
      </c>
      <c r="B137" s="15" t="s">
        <v>52</v>
      </c>
      <c r="C137" s="16">
        <v>2649671.05</v>
      </c>
      <c r="D137" s="16">
        <v>4490000</v>
      </c>
      <c r="E137" s="16">
        <v>2661800</v>
      </c>
      <c r="F137" s="16">
        <v>6590000</v>
      </c>
      <c r="G137" s="35">
        <f t="shared" si="10"/>
        <v>169.45499706463565</v>
      </c>
      <c r="H137" s="16">
        <f t="shared" si="15"/>
        <v>59.28285077951002</v>
      </c>
      <c r="I137" s="16">
        <f t="shared" si="11"/>
        <v>247.5768277105718</v>
      </c>
    </row>
    <row r="138" spans="1:9" s="15" customFormat="1" ht="12.75">
      <c r="A138" s="17">
        <v>3233</v>
      </c>
      <c r="B138" s="15" t="s">
        <v>53</v>
      </c>
      <c r="C138" s="16">
        <v>344725.48</v>
      </c>
      <c r="D138" s="16">
        <v>372250</v>
      </c>
      <c r="E138" s="16">
        <v>340000</v>
      </c>
      <c r="F138" s="16">
        <v>352250</v>
      </c>
      <c r="G138" s="35">
        <f t="shared" si="10"/>
        <v>107.98447506694313</v>
      </c>
      <c r="H138" s="16">
        <f t="shared" si="15"/>
        <v>91.3364674278039</v>
      </c>
      <c r="I138" s="16">
        <f t="shared" si="11"/>
        <v>103.6029411764706</v>
      </c>
    </row>
    <row r="139" spans="1:9" s="15" customFormat="1" ht="12.75">
      <c r="A139" s="17">
        <v>3234</v>
      </c>
      <c r="B139" s="15" t="s">
        <v>54</v>
      </c>
      <c r="C139" s="16">
        <v>5439239.61</v>
      </c>
      <c r="D139" s="16">
        <v>7513455</v>
      </c>
      <c r="E139" s="16">
        <v>7265955</v>
      </c>
      <c r="F139" s="16">
        <v>7371340</v>
      </c>
      <c r="G139" s="35">
        <f t="shared" si="10"/>
        <v>138.1342896934816</v>
      </c>
      <c r="H139" s="16">
        <f t="shared" si="15"/>
        <v>96.70590959818087</v>
      </c>
      <c r="I139" s="16">
        <f t="shared" si="11"/>
        <v>101.45039433907863</v>
      </c>
    </row>
    <row r="140" spans="1:9" s="12" customFormat="1" ht="12.75">
      <c r="A140" s="17">
        <v>3235</v>
      </c>
      <c r="B140" s="15" t="s">
        <v>55</v>
      </c>
      <c r="C140" s="16">
        <v>89593.41</v>
      </c>
      <c r="D140" s="16">
        <v>137000</v>
      </c>
      <c r="E140" s="16">
        <v>130000</v>
      </c>
      <c r="F140" s="16">
        <v>146000</v>
      </c>
      <c r="G140" s="35">
        <f t="shared" si="10"/>
        <v>152.91303233128417</v>
      </c>
      <c r="H140" s="16">
        <f t="shared" si="15"/>
        <v>94.8905109489051</v>
      </c>
      <c r="I140" s="16">
        <f t="shared" si="11"/>
        <v>112.3076923076923</v>
      </c>
    </row>
    <row r="141" spans="1:9" s="15" customFormat="1" ht="12.75">
      <c r="A141" s="17">
        <v>3236</v>
      </c>
      <c r="B141" s="15" t="s">
        <v>56</v>
      </c>
      <c r="C141" s="16">
        <v>61622.88</v>
      </c>
      <c r="D141" s="16">
        <v>51000</v>
      </c>
      <c r="E141" s="16">
        <v>51000</v>
      </c>
      <c r="F141" s="16">
        <v>85000</v>
      </c>
      <c r="G141" s="35">
        <f t="shared" si="10"/>
        <v>82.76146781844666</v>
      </c>
      <c r="H141" s="16">
        <f t="shared" si="15"/>
        <v>100</v>
      </c>
      <c r="I141" s="16">
        <f t="shared" si="11"/>
        <v>166.66666666666669</v>
      </c>
    </row>
    <row r="142" spans="1:9" s="15" customFormat="1" ht="12.75">
      <c r="A142" s="17">
        <v>3237</v>
      </c>
      <c r="B142" s="15" t="s">
        <v>57</v>
      </c>
      <c r="C142" s="16">
        <v>1135093.65</v>
      </c>
      <c r="D142" s="16">
        <v>2405150</v>
      </c>
      <c r="E142" s="16">
        <v>2056900</v>
      </c>
      <c r="F142" s="16">
        <v>1898200</v>
      </c>
      <c r="G142" s="35">
        <f t="shared" si="10"/>
        <v>211.89000572772125</v>
      </c>
      <c r="H142" s="16">
        <f t="shared" si="15"/>
        <v>85.52065359748873</v>
      </c>
      <c r="I142" s="16">
        <f t="shared" si="11"/>
        <v>92.28450580971365</v>
      </c>
    </row>
    <row r="143" spans="1:9" s="12" customFormat="1" ht="12.75">
      <c r="A143" s="17">
        <v>3239</v>
      </c>
      <c r="B143" s="15" t="s">
        <v>58</v>
      </c>
      <c r="C143" s="16">
        <v>14856.24</v>
      </c>
      <c r="D143" s="16">
        <v>42428.65</v>
      </c>
      <c r="E143" s="16">
        <v>35000</v>
      </c>
      <c r="F143" s="16">
        <v>89920</v>
      </c>
      <c r="G143" s="35">
        <f t="shared" si="10"/>
        <v>285.59480729982823</v>
      </c>
      <c r="H143" s="16">
        <f t="shared" si="15"/>
        <v>82.49142972967559</v>
      </c>
      <c r="I143" s="16">
        <f t="shared" si="11"/>
        <v>256.9142857142857</v>
      </c>
    </row>
    <row r="144" spans="1:9" s="15" customFormat="1" ht="12.75">
      <c r="A144" s="14">
        <v>329</v>
      </c>
      <c r="B144" s="12" t="s">
        <v>59</v>
      </c>
      <c r="C144" s="13">
        <f>SUM(C145:C148)</f>
        <v>1064437.29</v>
      </c>
      <c r="D144" s="13">
        <f>SUM(D145:D148)</f>
        <v>1493870</v>
      </c>
      <c r="E144" s="13">
        <f>SUM(E145:E148)</f>
        <v>1452470</v>
      </c>
      <c r="F144" s="13">
        <f>SUM(F145:F148)</f>
        <v>2002600</v>
      </c>
      <c r="G144" s="13">
        <f t="shared" si="10"/>
        <v>140.34363640153944</v>
      </c>
      <c r="H144" s="13">
        <f t="shared" si="15"/>
        <v>97.2286745165242</v>
      </c>
      <c r="I144" s="13">
        <f t="shared" si="11"/>
        <v>137.87548107706183</v>
      </c>
    </row>
    <row r="145" spans="1:9" s="12" customFormat="1" ht="25.5">
      <c r="A145" s="17">
        <v>3291</v>
      </c>
      <c r="B145" s="15" t="s">
        <v>159</v>
      </c>
      <c r="C145" s="16">
        <v>333108.18</v>
      </c>
      <c r="D145" s="16">
        <v>460500</v>
      </c>
      <c r="E145" s="16">
        <v>456500</v>
      </c>
      <c r="F145" s="16">
        <v>802800</v>
      </c>
      <c r="G145" s="35">
        <f t="shared" si="10"/>
        <v>138.24337787201745</v>
      </c>
      <c r="H145" s="16">
        <f t="shared" si="15"/>
        <v>99.1313789359392</v>
      </c>
      <c r="I145" s="16">
        <f t="shared" si="11"/>
        <v>175.85980284775468</v>
      </c>
    </row>
    <row r="146" spans="1:9" s="15" customFormat="1" ht="12.75">
      <c r="A146" s="17">
        <v>3292</v>
      </c>
      <c r="B146" s="15" t="s">
        <v>60</v>
      </c>
      <c r="C146" s="16">
        <v>48229.62</v>
      </c>
      <c r="D146" s="16">
        <v>75000</v>
      </c>
      <c r="E146" s="16">
        <v>60000</v>
      </c>
      <c r="F146" s="16">
        <v>90000</v>
      </c>
      <c r="G146" s="35">
        <f t="shared" si="10"/>
        <v>155.5060977051032</v>
      </c>
      <c r="H146" s="16">
        <f t="shared" si="15"/>
        <v>80</v>
      </c>
      <c r="I146" s="16">
        <f t="shared" si="11"/>
        <v>150</v>
      </c>
    </row>
    <row r="147" spans="1:9" s="12" customFormat="1" ht="12.75">
      <c r="A147" s="17">
        <v>3293</v>
      </c>
      <c r="B147" s="15" t="s">
        <v>61</v>
      </c>
      <c r="C147" s="16">
        <v>253898.07</v>
      </c>
      <c r="D147" s="16">
        <v>308750</v>
      </c>
      <c r="E147" s="16">
        <v>294800</v>
      </c>
      <c r="F147" s="16">
        <v>285050</v>
      </c>
      <c r="G147" s="35">
        <f t="shared" si="10"/>
        <v>121.60391766664473</v>
      </c>
      <c r="H147" s="16">
        <f t="shared" si="15"/>
        <v>95.48178137651821</v>
      </c>
      <c r="I147" s="16">
        <f t="shared" si="11"/>
        <v>96.69267299864315</v>
      </c>
    </row>
    <row r="148" spans="1:9" s="15" customFormat="1" ht="12.75">
      <c r="A148" s="17">
        <v>3299</v>
      </c>
      <c r="B148" s="15" t="s">
        <v>59</v>
      </c>
      <c r="C148" s="16">
        <v>429201.42</v>
      </c>
      <c r="D148" s="16">
        <v>649620</v>
      </c>
      <c r="E148" s="16">
        <v>641170</v>
      </c>
      <c r="F148" s="16">
        <v>824750</v>
      </c>
      <c r="G148" s="35">
        <f t="shared" si="10"/>
        <v>151.35551042678284</v>
      </c>
      <c r="H148" s="16">
        <f aca="true" t="shared" si="16" ref="H148:H168">+E148/D148*100</f>
        <v>98.6992395554324</v>
      </c>
      <c r="I148" s="16">
        <f t="shared" si="11"/>
        <v>128.63203206637866</v>
      </c>
    </row>
    <row r="149" spans="1:9" s="15" customFormat="1" ht="12.75">
      <c r="A149" s="14">
        <v>34</v>
      </c>
      <c r="B149" s="12" t="s">
        <v>62</v>
      </c>
      <c r="C149" s="13">
        <f>+C150+C152</f>
        <v>434740.04000000004</v>
      </c>
      <c r="D149" s="13">
        <f>+D150+D152</f>
        <v>443000</v>
      </c>
      <c r="E149" s="13">
        <f>+E150+E152</f>
        <v>370583</v>
      </c>
      <c r="F149" s="13">
        <f>+F150+F152</f>
        <v>370000</v>
      </c>
      <c r="G149" s="13">
        <f t="shared" si="10"/>
        <v>101.89997682293077</v>
      </c>
      <c r="H149" s="13">
        <f t="shared" si="16"/>
        <v>83.6530474040632</v>
      </c>
      <c r="I149" s="13">
        <f t="shared" si="11"/>
        <v>99.84268031722988</v>
      </c>
    </row>
    <row r="150" spans="1:9" s="12" customFormat="1" ht="12.75">
      <c r="A150" s="14">
        <v>342</v>
      </c>
      <c r="B150" s="12" t="s">
        <v>63</v>
      </c>
      <c r="C150" s="13">
        <f>+C151</f>
        <v>67054.65</v>
      </c>
      <c r="D150" s="13">
        <f>+D151</f>
        <v>50000</v>
      </c>
      <c r="E150" s="13">
        <f>+E151</f>
        <v>40000</v>
      </c>
      <c r="F150" s="13">
        <f>+F151</f>
        <v>35000</v>
      </c>
      <c r="G150" s="13">
        <f t="shared" si="10"/>
        <v>74.56604426389521</v>
      </c>
      <c r="H150" s="13">
        <f t="shared" si="16"/>
        <v>80</v>
      </c>
      <c r="I150" s="13">
        <f t="shared" si="11"/>
        <v>87.5</v>
      </c>
    </row>
    <row r="151" spans="1:9" s="12" customFormat="1" ht="25.5">
      <c r="A151" s="17">
        <v>3422</v>
      </c>
      <c r="B151" s="15" t="s">
        <v>64</v>
      </c>
      <c r="C151" s="16">
        <v>67054.65</v>
      </c>
      <c r="D151" s="16">
        <v>50000</v>
      </c>
      <c r="E151" s="16">
        <v>40000</v>
      </c>
      <c r="F151" s="16">
        <v>35000</v>
      </c>
      <c r="G151" s="35">
        <f t="shared" si="10"/>
        <v>74.56604426389521</v>
      </c>
      <c r="H151" s="16">
        <f t="shared" si="16"/>
        <v>80</v>
      </c>
      <c r="I151" s="16">
        <f t="shared" si="11"/>
        <v>87.5</v>
      </c>
    </row>
    <row r="152" spans="1:9" s="15" customFormat="1" ht="12.75">
      <c r="A152" s="14">
        <v>343</v>
      </c>
      <c r="B152" s="12" t="s">
        <v>65</v>
      </c>
      <c r="C152" s="13">
        <f>SUM(C153:C155)</f>
        <v>367685.39</v>
      </c>
      <c r="D152" s="13">
        <f>SUM(D153:D155)</f>
        <v>393000</v>
      </c>
      <c r="E152" s="13">
        <f>SUM(E153:E155)</f>
        <v>330583</v>
      </c>
      <c r="F152" s="13">
        <f>SUM(F153:F155)</f>
        <v>335000</v>
      </c>
      <c r="G152" s="13">
        <f t="shared" si="10"/>
        <v>106.8848560993952</v>
      </c>
      <c r="H152" s="13">
        <f t="shared" si="16"/>
        <v>84.11781170483461</v>
      </c>
      <c r="I152" s="13">
        <f t="shared" si="11"/>
        <v>101.33612436211179</v>
      </c>
    </row>
    <row r="153" spans="1:9" ht="12.75">
      <c r="A153" s="17">
        <v>3431</v>
      </c>
      <c r="B153" s="15" t="s">
        <v>66</v>
      </c>
      <c r="C153" s="16">
        <v>46997.84</v>
      </c>
      <c r="D153" s="16">
        <v>50000</v>
      </c>
      <c r="E153" s="16">
        <v>35000</v>
      </c>
      <c r="F153" s="16">
        <v>35000</v>
      </c>
      <c r="G153" s="35">
        <f t="shared" si="10"/>
        <v>106.38786803819069</v>
      </c>
      <c r="H153" s="16">
        <f t="shared" si="16"/>
        <v>70</v>
      </c>
      <c r="I153" s="16">
        <f t="shared" si="11"/>
        <v>100</v>
      </c>
    </row>
    <row r="154" spans="1:9" s="12" customFormat="1" ht="12.75">
      <c r="A154" s="17">
        <v>3433</v>
      </c>
      <c r="B154" s="15" t="s">
        <v>67</v>
      </c>
      <c r="C154" s="16">
        <v>545.16</v>
      </c>
      <c r="D154" s="16">
        <v>5000</v>
      </c>
      <c r="E154" s="16">
        <v>4000</v>
      </c>
      <c r="F154" s="16">
        <v>5000</v>
      </c>
      <c r="G154" s="35">
        <f t="shared" si="10"/>
        <v>917.1619341110867</v>
      </c>
      <c r="H154" s="16">
        <f t="shared" si="16"/>
        <v>80</v>
      </c>
      <c r="I154" s="16">
        <f t="shared" si="11"/>
        <v>125</v>
      </c>
    </row>
    <row r="155" spans="1:9" s="12" customFormat="1" ht="12.75">
      <c r="A155" s="17">
        <v>3434</v>
      </c>
      <c r="B155" s="15" t="s">
        <v>68</v>
      </c>
      <c r="C155" s="16">
        <v>320142.39</v>
      </c>
      <c r="D155" s="16">
        <v>338000</v>
      </c>
      <c r="E155" s="16">
        <v>291583</v>
      </c>
      <c r="F155" s="16">
        <v>295000</v>
      </c>
      <c r="G155" s="35">
        <f t="shared" si="10"/>
        <v>105.5780210799326</v>
      </c>
      <c r="H155" s="16">
        <f t="shared" si="16"/>
        <v>86.2671597633136</v>
      </c>
      <c r="I155" s="16">
        <f t="shared" si="11"/>
        <v>101.17187901901002</v>
      </c>
    </row>
    <row r="156" spans="1:9" s="15" customFormat="1" ht="12.75">
      <c r="A156" s="14">
        <v>35</v>
      </c>
      <c r="B156" s="12" t="s">
        <v>69</v>
      </c>
      <c r="C156" s="13">
        <f>+C157</f>
        <v>636000</v>
      </c>
      <c r="D156" s="13">
        <f aca="true" t="shared" si="17" ref="D156:F157">+D157</f>
        <v>700000</v>
      </c>
      <c r="E156" s="13">
        <f t="shared" si="17"/>
        <v>700000</v>
      </c>
      <c r="F156" s="13">
        <f t="shared" si="17"/>
        <v>700000</v>
      </c>
      <c r="G156" s="13">
        <f t="shared" si="10"/>
        <v>110.062893081761</v>
      </c>
      <c r="H156" s="13">
        <f t="shared" si="16"/>
        <v>100</v>
      </c>
      <c r="I156" s="13">
        <f t="shared" si="11"/>
        <v>100</v>
      </c>
    </row>
    <row r="157" spans="1:9" ht="25.5">
      <c r="A157" s="14">
        <v>351</v>
      </c>
      <c r="B157" s="12" t="s">
        <v>70</v>
      </c>
      <c r="C157" s="13">
        <f>+C158</f>
        <v>636000</v>
      </c>
      <c r="D157" s="13">
        <f t="shared" si="17"/>
        <v>700000</v>
      </c>
      <c r="E157" s="13">
        <f t="shared" si="17"/>
        <v>700000</v>
      </c>
      <c r="F157" s="13">
        <f t="shared" si="17"/>
        <v>700000</v>
      </c>
      <c r="G157" s="13">
        <f t="shared" si="10"/>
        <v>110.062893081761</v>
      </c>
      <c r="H157" s="13">
        <f t="shared" si="16"/>
        <v>100</v>
      </c>
      <c r="I157" s="13">
        <f t="shared" si="11"/>
        <v>100</v>
      </c>
    </row>
    <row r="158" spans="1:9" ht="12.75">
      <c r="A158" s="17">
        <v>3512</v>
      </c>
      <c r="B158" s="15" t="s">
        <v>70</v>
      </c>
      <c r="C158" s="16">
        <v>636000</v>
      </c>
      <c r="D158" s="16">
        <v>700000</v>
      </c>
      <c r="E158" s="16">
        <v>700000</v>
      </c>
      <c r="F158" s="16">
        <v>700000</v>
      </c>
      <c r="G158" s="35">
        <f t="shared" si="10"/>
        <v>110.062893081761</v>
      </c>
      <c r="H158" s="16">
        <f t="shared" si="16"/>
        <v>100</v>
      </c>
      <c r="I158" s="16">
        <f t="shared" si="11"/>
        <v>100</v>
      </c>
    </row>
    <row r="159" spans="1:9" ht="25.5">
      <c r="A159" s="14">
        <v>36</v>
      </c>
      <c r="B159" s="12" t="s">
        <v>160</v>
      </c>
      <c r="C159" s="13">
        <f>+C160</f>
        <v>1547352.92</v>
      </c>
      <c r="D159" s="13">
        <f aca="true" t="shared" si="18" ref="D159:F160">+D160</f>
        <v>1949600</v>
      </c>
      <c r="E159" s="13">
        <f t="shared" si="18"/>
        <v>1909601</v>
      </c>
      <c r="F159" s="13">
        <f t="shared" si="18"/>
        <v>2292100</v>
      </c>
      <c r="G159" s="13">
        <v>0</v>
      </c>
      <c r="H159" s="13">
        <f t="shared" si="16"/>
        <v>97.94834837915471</v>
      </c>
      <c r="I159" s="13">
        <f t="shared" si="11"/>
        <v>120.03030999669564</v>
      </c>
    </row>
    <row r="160" spans="1:9" ht="12.75">
      <c r="A160" s="14">
        <v>363</v>
      </c>
      <c r="B160" s="12" t="s">
        <v>161</v>
      </c>
      <c r="C160" s="13">
        <f>+C161</f>
        <v>1547352.92</v>
      </c>
      <c r="D160" s="13">
        <f t="shared" si="18"/>
        <v>1949600</v>
      </c>
      <c r="E160" s="13">
        <f t="shared" si="18"/>
        <v>1909601</v>
      </c>
      <c r="F160" s="13">
        <f t="shared" si="18"/>
        <v>2292100</v>
      </c>
      <c r="G160" s="13">
        <v>0</v>
      </c>
      <c r="H160" s="13">
        <f t="shared" si="16"/>
        <v>97.94834837915471</v>
      </c>
      <c r="I160" s="13">
        <f t="shared" si="11"/>
        <v>120.03030999669564</v>
      </c>
    </row>
    <row r="161" spans="1:9" ht="12.75">
      <c r="A161" s="17">
        <v>3631</v>
      </c>
      <c r="B161" s="15" t="s">
        <v>162</v>
      </c>
      <c r="C161" s="16">
        <v>1547352.92</v>
      </c>
      <c r="D161" s="16">
        <v>1949600</v>
      </c>
      <c r="E161" s="16">
        <v>1909601</v>
      </c>
      <c r="F161" s="16">
        <v>2292100</v>
      </c>
      <c r="G161" s="16">
        <f>+D161/C161*100</f>
        <v>125.99582000982686</v>
      </c>
      <c r="H161" s="16">
        <f t="shared" si="16"/>
        <v>97.94834837915471</v>
      </c>
      <c r="I161" s="16">
        <f t="shared" si="11"/>
        <v>120.03030999669564</v>
      </c>
    </row>
    <row r="162" spans="1:9" ht="25.5">
      <c r="A162" s="14">
        <v>37</v>
      </c>
      <c r="B162" s="12" t="s">
        <v>163</v>
      </c>
      <c r="C162" s="13">
        <f>+C163</f>
        <v>1101914.34</v>
      </c>
      <c r="D162" s="13">
        <f>+D163</f>
        <v>1622400</v>
      </c>
      <c r="E162" s="13">
        <f>+E163</f>
        <v>1597400</v>
      </c>
      <c r="F162" s="13">
        <f>+F163</f>
        <v>1777400</v>
      </c>
      <c r="G162" s="13">
        <f t="shared" si="10"/>
        <v>147.23467524707954</v>
      </c>
      <c r="H162" s="13">
        <f t="shared" si="16"/>
        <v>98.45907297830375</v>
      </c>
      <c r="I162" s="13">
        <f t="shared" si="11"/>
        <v>111.26831100538375</v>
      </c>
    </row>
    <row r="163" spans="1:9" ht="25.5">
      <c r="A163" s="14">
        <v>372</v>
      </c>
      <c r="B163" s="12" t="s">
        <v>164</v>
      </c>
      <c r="C163" s="13">
        <f>SUM(C164:C165)</f>
        <v>1101914.34</v>
      </c>
      <c r="D163" s="13">
        <f>SUM(D164:D165)</f>
        <v>1622400</v>
      </c>
      <c r="E163" s="13">
        <f>SUM(E164:E165)</f>
        <v>1597400</v>
      </c>
      <c r="F163" s="13">
        <f>SUM(F164:F165)</f>
        <v>1777400</v>
      </c>
      <c r="G163" s="13">
        <f aca="true" t="shared" si="19" ref="G163:G216">+D163/C163*100</f>
        <v>147.23467524707954</v>
      </c>
      <c r="H163" s="13">
        <f t="shared" si="16"/>
        <v>98.45907297830375</v>
      </c>
      <c r="I163" s="13">
        <f aca="true" t="shared" si="20" ref="I163:I198">+F163/E163*100</f>
        <v>111.26831100538375</v>
      </c>
    </row>
    <row r="164" spans="1:9" ht="12.75">
      <c r="A164" s="17">
        <v>3721</v>
      </c>
      <c r="B164" s="15" t="s">
        <v>165</v>
      </c>
      <c r="C164" s="16">
        <v>904198.29</v>
      </c>
      <c r="D164" s="16">
        <v>1367400</v>
      </c>
      <c r="E164" s="16">
        <v>1367400</v>
      </c>
      <c r="F164" s="16">
        <v>1522400</v>
      </c>
      <c r="G164" s="35">
        <f t="shared" si="19"/>
        <v>151.22789051060911</v>
      </c>
      <c r="H164" s="16">
        <f t="shared" si="16"/>
        <v>100</v>
      </c>
      <c r="I164" s="16">
        <f t="shared" si="20"/>
        <v>111.33538101506508</v>
      </c>
    </row>
    <row r="165" spans="1:9" ht="12.75">
      <c r="A165" s="17">
        <v>3722</v>
      </c>
      <c r="B165" s="15" t="s">
        <v>166</v>
      </c>
      <c r="C165" s="16">
        <v>197716.05</v>
      </c>
      <c r="D165" s="16">
        <v>255000</v>
      </c>
      <c r="E165" s="16">
        <v>230000</v>
      </c>
      <c r="F165" s="16">
        <v>255000</v>
      </c>
      <c r="G165" s="35">
        <f t="shared" si="19"/>
        <v>128.97283756174576</v>
      </c>
      <c r="H165" s="16">
        <f t="shared" si="16"/>
        <v>90.19607843137256</v>
      </c>
      <c r="I165" s="16">
        <f t="shared" si="20"/>
        <v>110.86956521739131</v>
      </c>
    </row>
    <row r="166" spans="1:9" ht="12.75">
      <c r="A166" s="14">
        <v>38</v>
      </c>
      <c r="B166" s="12" t="s">
        <v>71</v>
      </c>
      <c r="C166" s="13">
        <f>+C167+C169+C171+C173</f>
        <v>13193424.93</v>
      </c>
      <c r="D166" s="13">
        <f>+D167+D169+D171+D173</f>
        <v>18204430</v>
      </c>
      <c r="E166" s="13">
        <f>+E167+E169+E171+E173</f>
        <v>13064524.65</v>
      </c>
      <c r="F166" s="13">
        <f>+F167+F169+F171+F173</f>
        <v>15276940</v>
      </c>
      <c r="G166" s="13">
        <f t="shared" si="19"/>
        <v>137.98107842798026</v>
      </c>
      <c r="H166" s="13">
        <f t="shared" si="16"/>
        <v>71.76563424397249</v>
      </c>
      <c r="I166" s="13">
        <f t="shared" si="20"/>
        <v>116.93452620183926</v>
      </c>
    </row>
    <row r="167" spans="1:9" ht="12.75">
      <c r="A167" s="14">
        <v>381</v>
      </c>
      <c r="B167" s="12" t="s">
        <v>72</v>
      </c>
      <c r="C167" s="13">
        <f>+C168</f>
        <v>3672009.34</v>
      </c>
      <c r="D167" s="13">
        <f>+D168</f>
        <v>5584430</v>
      </c>
      <c r="E167" s="13">
        <f>+E168</f>
        <v>4902524.65</v>
      </c>
      <c r="F167" s="13">
        <f>+F168</f>
        <v>5297940</v>
      </c>
      <c r="G167" s="13">
        <f t="shared" si="19"/>
        <v>152.08104018602523</v>
      </c>
      <c r="H167" s="13">
        <f t="shared" si="16"/>
        <v>87.78916827679818</v>
      </c>
      <c r="I167" s="13">
        <f t="shared" si="20"/>
        <v>108.06554537160767</v>
      </c>
    </row>
    <row r="168" spans="1:9" ht="12.75">
      <c r="A168" s="17">
        <v>3811</v>
      </c>
      <c r="B168" s="15" t="s">
        <v>73</v>
      </c>
      <c r="C168" s="16">
        <v>3672009.34</v>
      </c>
      <c r="D168" s="16">
        <v>5584430</v>
      </c>
      <c r="E168" s="16">
        <v>4902524.65</v>
      </c>
      <c r="F168" s="16">
        <v>5297940</v>
      </c>
      <c r="G168" s="35">
        <f t="shared" si="19"/>
        <v>152.08104018602523</v>
      </c>
      <c r="H168" s="16">
        <f t="shared" si="16"/>
        <v>87.78916827679818</v>
      </c>
      <c r="I168" s="16">
        <f t="shared" si="20"/>
        <v>108.06554537160767</v>
      </c>
    </row>
    <row r="169" spans="1:9" ht="12.75">
      <c r="A169" s="14">
        <v>382</v>
      </c>
      <c r="B169" s="12" t="s">
        <v>26</v>
      </c>
      <c r="C169" s="13">
        <f>+C170</f>
        <v>138767.72</v>
      </c>
      <c r="D169" s="13">
        <f>+D170</f>
        <v>0</v>
      </c>
      <c r="E169" s="13">
        <f>+E170</f>
        <v>0</v>
      </c>
      <c r="F169" s="13">
        <f>+F170</f>
        <v>80000</v>
      </c>
      <c r="G169" s="13">
        <f t="shared" si="19"/>
        <v>0</v>
      </c>
      <c r="H169" s="13">
        <v>0</v>
      </c>
      <c r="I169" s="13">
        <v>0</v>
      </c>
    </row>
    <row r="170" spans="1:9" ht="12.75">
      <c r="A170" s="17">
        <v>3821</v>
      </c>
      <c r="B170" s="15" t="s">
        <v>74</v>
      </c>
      <c r="C170" s="16">
        <v>138767.72</v>
      </c>
      <c r="D170" s="16">
        <v>0</v>
      </c>
      <c r="E170" s="16">
        <v>0</v>
      </c>
      <c r="F170" s="16">
        <v>80000</v>
      </c>
      <c r="G170" s="16">
        <f t="shared" si="19"/>
        <v>0</v>
      </c>
      <c r="H170" s="16">
        <v>0</v>
      </c>
      <c r="I170" s="16">
        <v>0</v>
      </c>
    </row>
    <row r="171" spans="1:9" ht="12.75">
      <c r="A171" s="14">
        <v>385</v>
      </c>
      <c r="B171" s="12" t="s">
        <v>75</v>
      </c>
      <c r="C171" s="13">
        <f>+C172</f>
        <v>23083.6</v>
      </c>
      <c r="D171" s="13">
        <f>+D172</f>
        <v>110000</v>
      </c>
      <c r="E171" s="13">
        <f>+E172</f>
        <v>30000</v>
      </c>
      <c r="F171" s="13">
        <f>+F172</f>
        <v>110000</v>
      </c>
      <c r="G171" s="13">
        <f t="shared" si="19"/>
        <v>476.52879100313646</v>
      </c>
      <c r="H171" s="13">
        <f aca="true" t="shared" si="21" ref="H171:H186">+E171/D171*100</f>
        <v>27.27272727272727</v>
      </c>
      <c r="I171" s="13">
        <f t="shared" si="20"/>
        <v>366.66666666666663</v>
      </c>
    </row>
    <row r="172" spans="1:9" ht="12.75">
      <c r="A172" s="17">
        <v>3851</v>
      </c>
      <c r="B172" s="15" t="s">
        <v>167</v>
      </c>
      <c r="C172" s="16">
        <v>23083.6</v>
      </c>
      <c r="D172" s="16">
        <v>110000</v>
      </c>
      <c r="E172" s="16">
        <v>30000</v>
      </c>
      <c r="F172" s="16">
        <v>110000</v>
      </c>
      <c r="G172" s="35">
        <f t="shared" si="19"/>
        <v>476.52879100313646</v>
      </c>
      <c r="H172" s="16">
        <f t="shared" si="21"/>
        <v>27.27272727272727</v>
      </c>
      <c r="I172" s="16">
        <f t="shared" si="20"/>
        <v>366.66666666666663</v>
      </c>
    </row>
    <row r="173" spans="1:9" ht="12.75">
      <c r="A173" s="14">
        <v>386</v>
      </c>
      <c r="B173" s="12" t="s">
        <v>76</v>
      </c>
      <c r="C173" s="13">
        <f>+C174</f>
        <v>9359564.27</v>
      </c>
      <c r="D173" s="13">
        <f>+D174</f>
        <v>12510000</v>
      </c>
      <c r="E173" s="13">
        <f>+E174</f>
        <v>8132000</v>
      </c>
      <c r="F173" s="13">
        <f>+F174</f>
        <v>9789000</v>
      </c>
      <c r="G173" s="13">
        <f t="shared" si="19"/>
        <v>133.66006834418587</v>
      </c>
      <c r="H173" s="13">
        <f t="shared" si="21"/>
        <v>65.00399680255795</v>
      </c>
      <c r="I173" s="13">
        <f t="shared" si="20"/>
        <v>120.3762911952779</v>
      </c>
    </row>
    <row r="174" spans="1:9" ht="25.5">
      <c r="A174" s="17">
        <v>3861</v>
      </c>
      <c r="B174" s="15" t="s">
        <v>77</v>
      </c>
      <c r="C174" s="16">
        <v>9359564.27</v>
      </c>
      <c r="D174" s="16">
        <v>12510000</v>
      </c>
      <c r="E174" s="16">
        <v>8132000</v>
      </c>
      <c r="F174" s="16">
        <v>9789000</v>
      </c>
      <c r="G174" s="35">
        <f t="shared" si="19"/>
        <v>133.66006834418587</v>
      </c>
      <c r="H174" s="16">
        <f t="shared" si="21"/>
        <v>65.00399680255795</v>
      </c>
      <c r="I174" s="16">
        <f t="shared" si="20"/>
        <v>120.3762911952779</v>
      </c>
    </row>
    <row r="175" spans="1:9" ht="12.75">
      <c r="A175" s="10">
        <v>4</v>
      </c>
      <c r="B175" s="8" t="s">
        <v>78</v>
      </c>
      <c r="C175" s="9">
        <f>+C176+C179+C196</f>
        <v>10201955.81</v>
      </c>
      <c r="D175" s="9">
        <f>+D176+D179+D196</f>
        <v>22832320</v>
      </c>
      <c r="E175" s="9">
        <f>+E176+E179+E196</f>
        <v>14585900</v>
      </c>
      <c r="F175" s="9">
        <f>+F176+F179+F196</f>
        <v>27516400</v>
      </c>
      <c r="G175" s="9">
        <f t="shared" si="19"/>
        <v>223.80336109297457</v>
      </c>
      <c r="H175" s="9">
        <f t="shared" si="21"/>
        <v>63.882689100363</v>
      </c>
      <c r="I175" s="9">
        <f t="shared" si="20"/>
        <v>188.65068319404358</v>
      </c>
    </row>
    <row r="176" spans="1:9" ht="12.75">
      <c r="A176" s="14">
        <v>41</v>
      </c>
      <c r="B176" s="12" t="s">
        <v>79</v>
      </c>
      <c r="C176" s="13">
        <f>+C177</f>
        <v>5991918.36</v>
      </c>
      <c r="D176" s="13">
        <f aca="true" t="shared" si="22" ref="D176:F177">+D177</f>
        <v>8780000</v>
      </c>
      <c r="E176" s="13">
        <f t="shared" si="22"/>
        <v>5548000</v>
      </c>
      <c r="F176" s="13">
        <f t="shared" si="22"/>
        <v>7200000</v>
      </c>
      <c r="G176" s="13">
        <f t="shared" si="19"/>
        <v>146.53070139627204</v>
      </c>
      <c r="H176" s="13">
        <f t="shared" si="21"/>
        <v>63.18906605922551</v>
      </c>
      <c r="I176" s="13">
        <f t="shared" si="20"/>
        <v>129.77649603460705</v>
      </c>
    </row>
    <row r="177" spans="1:9" ht="12.75">
      <c r="A177" s="14">
        <v>411</v>
      </c>
      <c r="B177" s="12" t="s">
        <v>80</v>
      </c>
      <c r="C177" s="13">
        <f>+C178</f>
        <v>5991918.36</v>
      </c>
      <c r="D177" s="13">
        <f t="shared" si="22"/>
        <v>8780000</v>
      </c>
      <c r="E177" s="13">
        <f t="shared" si="22"/>
        <v>5548000</v>
      </c>
      <c r="F177" s="13">
        <f t="shared" si="22"/>
        <v>7200000</v>
      </c>
      <c r="G177" s="13">
        <f t="shared" si="19"/>
        <v>146.53070139627204</v>
      </c>
      <c r="H177" s="13">
        <f t="shared" si="21"/>
        <v>63.18906605922551</v>
      </c>
      <c r="I177" s="13">
        <f t="shared" si="20"/>
        <v>129.77649603460705</v>
      </c>
    </row>
    <row r="178" spans="1:9" ht="12.75">
      <c r="A178" s="17">
        <v>4111</v>
      </c>
      <c r="B178" s="15" t="s">
        <v>155</v>
      </c>
      <c r="C178" s="16">
        <v>5991918.36</v>
      </c>
      <c r="D178" s="16">
        <v>8780000</v>
      </c>
      <c r="E178" s="16">
        <v>5548000</v>
      </c>
      <c r="F178" s="16">
        <v>7200000</v>
      </c>
      <c r="G178" s="35">
        <f t="shared" si="19"/>
        <v>146.53070139627204</v>
      </c>
      <c r="H178" s="16">
        <f t="shared" si="21"/>
        <v>63.18906605922551</v>
      </c>
      <c r="I178" s="16">
        <f t="shared" si="20"/>
        <v>129.77649603460705</v>
      </c>
    </row>
    <row r="179" spans="1:9" ht="25.5">
      <c r="A179" s="14">
        <v>42</v>
      </c>
      <c r="B179" s="12" t="s">
        <v>81</v>
      </c>
      <c r="C179" s="13">
        <f>+C180+C184+C189+C191+C193</f>
        <v>3704975.52</v>
      </c>
      <c r="D179" s="13">
        <f>+D180+D184+D189+D191+D193</f>
        <v>9674320</v>
      </c>
      <c r="E179" s="13">
        <f>+E180+E184+E189+E191+E193</f>
        <v>5174700</v>
      </c>
      <c r="F179" s="13">
        <f>+F180+F184+F189+F191+F193</f>
        <v>19816400</v>
      </c>
      <c r="G179" s="13">
        <f t="shared" si="19"/>
        <v>261.1169749375294</v>
      </c>
      <c r="H179" s="13">
        <f t="shared" si="21"/>
        <v>53.489030753582675</v>
      </c>
      <c r="I179" s="13">
        <f t="shared" si="20"/>
        <v>382.94780373741474</v>
      </c>
    </row>
    <row r="180" spans="1:9" ht="12.75">
      <c r="A180" s="14">
        <v>421</v>
      </c>
      <c r="B180" s="12" t="s">
        <v>82</v>
      </c>
      <c r="C180" s="13">
        <f>SUM(C181:C183)</f>
        <v>1937414.8</v>
      </c>
      <c r="D180" s="13">
        <f>SUM(D181:D183)</f>
        <v>6846800</v>
      </c>
      <c r="E180" s="13">
        <f>SUM(E181:E183)</f>
        <v>3705400</v>
      </c>
      <c r="F180" s="13">
        <f>SUM(F181:F183)</f>
        <v>15367400</v>
      </c>
      <c r="G180" s="13">
        <f t="shared" si="19"/>
        <v>353.39876623219766</v>
      </c>
      <c r="H180" s="13">
        <f t="shared" si="21"/>
        <v>54.11871239119005</v>
      </c>
      <c r="I180" s="13">
        <f t="shared" si="20"/>
        <v>414.729853726993</v>
      </c>
    </row>
    <row r="181" spans="1:9" ht="12.75">
      <c r="A181" s="17">
        <v>4212</v>
      </c>
      <c r="B181" s="15" t="s">
        <v>83</v>
      </c>
      <c r="C181" s="16">
        <v>36600</v>
      </c>
      <c r="D181" s="16">
        <v>724400</v>
      </c>
      <c r="E181" s="16">
        <v>140400</v>
      </c>
      <c r="F181" s="16">
        <v>1600000</v>
      </c>
      <c r="G181" s="16">
        <f>+D181/C181*100</f>
        <v>1979.2349726775956</v>
      </c>
      <c r="H181" s="16">
        <f t="shared" si="21"/>
        <v>19.381557150745444</v>
      </c>
      <c r="I181" s="16">
        <f t="shared" si="20"/>
        <v>1139.6011396011395</v>
      </c>
    </row>
    <row r="182" spans="1:9" ht="12.75">
      <c r="A182" s="17">
        <v>4213</v>
      </c>
      <c r="B182" s="15" t="s">
        <v>168</v>
      </c>
      <c r="C182" s="16">
        <v>1574460.57</v>
      </c>
      <c r="D182" s="16">
        <v>1891400</v>
      </c>
      <c r="E182" s="16">
        <v>149000</v>
      </c>
      <c r="F182" s="16">
        <v>6662400</v>
      </c>
      <c r="G182" s="35">
        <f t="shared" si="19"/>
        <v>120.1300328530933</v>
      </c>
      <c r="H182" s="16">
        <f t="shared" si="21"/>
        <v>7.877762503965317</v>
      </c>
      <c r="I182" s="16">
        <f t="shared" si="20"/>
        <v>4471.4093959731545</v>
      </c>
    </row>
    <row r="183" spans="1:9" ht="12.75">
      <c r="A183" s="17">
        <v>4214</v>
      </c>
      <c r="B183" s="15" t="s">
        <v>169</v>
      </c>
      <c r="C183" s="16">
        <v>326354.23</v>
      </c>
      <c r="D183" s="16">
        <v>4231000</v>
      </c>
      <c r="E183" s="16">
        <v>3416000</v>
      </c>
      <c r="F183" s="16">
        <v>7105000</v>
      </c>
      <c r="G183" s="35">
        <f t="shared" si="19"/>
        <v>1296.4440509933027</v>
      </c>
      <c r="H183" s="16">
        <f t="shared" si="21"/>
        <v>80.73741432285512</v>
      </c>
      <c r="I183" s="16">
        <f t="shared" si="20"/>
        <v>207.99180327868854</v>
      </c>
    </row>
    <row r="184" spans="1:9" ht="12.75">
      <c r="A184" s="14">
        <v>422</v>
      </c>
      <c r="B184" s="12" t="s">
        <v>84</v>
      </c>
      <c r="C184" s="13">
        <f>SUM(C185:C188)</f>
        <v>144660.64</v>
      </c>
      <c r="D184" s="13">
        <f>SUM(D185:D188)</f>
        <v>541520</v>
      </c>
      <c r="E184" s="13">
        <f>SUM(E185:E188)</f>
        <v>414300</v>
      </c>
      <c r="F184" s="13">
        <f>SUM(F185:F188)</f>
        <v>980000</v>
      </c>
      <c r="G184" s="13">
        <f t="shared" si="19"/>
        <v>374.3381751940265</v>
      </c>
      <c r="H184" s="13">
        <f t="shared" si="21"/>
        <v>76.5068695523711</v>
      </c>
      <c r="I184" s="13">
        <f t="shared" si="20"/>
        <v>236.54356746319093</v>
      </c>
    </row>
    <row r="185" spans="1:9" ht="12.75">
      <c r="A185" s="17">
        <v>4221</v>
      </c>
      <c r="B185" s="15" t="s">
        <v>85</v>
      </c>
      <c r="C185" s="16">
        <v>94262.44</v>
      </c>
      <c r="D185" s="16">
        <v>232920</v>
      </c>
      <c r="E185" s="16">
        <v>105700</v>
      </c>
      <c r="F185" s="16">
        <v>260000</v>
      </c>
      <c r="G185" s="35">
        <f t="shared" si="19"/>
        <v>247.09735924510335</v>
      </c>
      <c r="H185" s="16">
        <f t="shared" si="21"/>
        <v>45.38038811609136</v>
      </c>
      <c r="I185" s="16">
        <f t="shared" si="20"/>
        <v>245.97918637653734</v>
      </c>
    </row>
    <row r="186" spans="1:9" ht="12.75">
      <c r="A186" s="17">
        <v>4224</v>
      </c>
      <c r="B186" s="15" t="s">
        <v>192</v>
      </c>
      <c r="C186" s="16">
        <v>0</v>
      </c>
      <c r="D186" s="16">
        <v>8600</v>
      </c>
      <c r="E186" s="16">
        <v>8600</v>
      </c>
      <c r="F186" s="16">
        <v>0</v>
      </c>
      <c r="G186" s="35">
        <v>0</v>
      </c>
      <c r="H186" s="16">
        <f t="shared" si="21"/>
        <v>100</v>
      </c>
      <c r="I186" s="16">
        <f>+F186/E186*100</f>
        <v>0</v>
      </c>
    </row>
    <row r="187" spans="1:9" ht="12.75">
      <c r="A187" s="17">
        <v>4226</v>
      </c>
      <c r="B187" s="15" t="s">
        <v>86</v>
      </c>
      <c r="C187" s="16">
        <v>50398.2</v>
      </c>
      <c r="D187" s="16">
        <v>0</v>
      </c>
      <c r="E187" s="16">
        <v>0</v>
      </c>
      <c r="F187" s="16">
        <v>0</v>
      </c>
      <c r="G187" s="35">
        <f t="shared" si="19"/>
        <v>0</v>
      </c>
      <c r="H187" s="35">
        <v>0</v>
      </c>
      <c r="I187" s="35">
        <v>0</v>
      </c>
    </row>
    <row r="188" spans="1:9" ht="12.75">
      <c r="A188" s="17">
        <v>4227</v>
      </c>
      <c r="B188" s="15" t="s">
        <v>193</v>
      </c>
      <c r="C188" s="16">
        <v>0</v>
      </c>
      <c r="D188" s="16">
        <v>300000</v>
      </c>
      <c r="E188" s="16">
        <v>300000</v>
      </c>
      <c r="F188" s="16">
        <v>720000</v>
      </c>
      <c r="G188" s="35">
        <v>0</v>
      </c>
      <c r="H188" s="16">
        <f>+E188/D188*100</f>
        <v>100</v>
      </c>
      <c r="I188" s="16">
        <f t="shared" si="20"/>
        <v>240</v>
      </c>
    </row>
    <row r="189" spans="1:9" ht="12.75">
      <c r="A189" s="14">
        <v>423</v>
      </c>
      <c r="B189" s="12" t="s">
        <v>87</v>
      </c>
      <c r="C189" s="13">
        <f>+C190</f>
        <v>270270.56</v>
      </c>
      <c r="D189" s="13">
        <f>+D190</f>
        <v>0</v>
      </c>
      <c r="E189" s="13">
        <f>+E190</f>
        <v>0</v>
      </c>
      <c r="F189" s="13">
        <f>+F190</f>
        <v>0</v>
      </c>
      <c r="G189" s="13">
        <v>0</v>
      </c>
      <c r="H189" s="13">
        <v>0</v>
      </c>
      <c r="I189" s="13">
        <v>0</v>
      </c>
    </row>
    <row r="190" spans="1:9" ht="12.75">
      <c r="A190" s="17">
        <v>4231</v>
      </c>
      <c r="B190" s="15" t="s">
        <v>34</v>
      </c>
      <c r="C190" s="16">
        <v>270270.56</v>
      </c>
      <c r="D190" s="16">
        <v>0</v>
      </c>
      <c r="E190" s="16">
        <v>0</v>
      </c>
      <c r="F190" s="16">
        <v>0</v>
      </c>
      <c r="G190" s="35">
        <v>0</v>
      </c>
      <c r="H190" s="16">
        <v>0</v>
      </c>
      <c r="I190" s="16">
        <v>0</v>
      </c>
    </row>
    <row r="191" spans="1:9" ht="25.5">
      <c r="A191" s="14">
        <v>424</v>
      </c>
      <c r="B191" s="12" t="s">
        <v>170</v>
      </c>
      <c r="C191" s="13">
        <f>+C192</f>
        <v>6125.5</v>
      </c>
      <c r="D191" s="13">
        <f>+D192</f>
        <v>0</v>
      </c>
      <c r="E191" s="13">
        <f>+E192</f>
        <v>0</v>
      </c>
      <c r="F191" s="13">
        <f>+F192</f>
        <v>0</v>
      </c>
      <c r="G191" s="13">
        <v>0</v>
      </c>
      <c r="H191" s="13">
        <v>0</v>
      </c>
      <c r="I191" s="13">
        <v>0</v>
      </c>
    </row>
    <row r="192" spans="1:9" ht="25.5">
      <c r="A192" s="17">
        <v>4242</v>
      </c>
      <c r="B192" s="15" t="s">
        <v>171</v>
      </c>
      <c r="C192" s="16">
        <v>6125.5</v>
      </c>
      <c r="D192" s="16">
        <v>0</v>
      </c>
      <c r="E192" s="16">
        <v>0</v>
      </c>
      <c r="F192" s="16">
        <v>0</v>
      </c>
      <c r="G192" s="35">
        <v>0</v>
      </c>
      <c r="H192" s="16">
        <v>0</v>
      </c>
      <c r="I192" s="16">
        <v>0</v>
      </c>
    </row>
    <row r="193" spans="1:9" ht="12.75">
      <c r="A193" s="14">
        <v>426</v>
      </c>
      <c r="B193" s="12" t="s">
        <v>88</v>
      </c>
      <c r="C193" s="13">
        <f>SUM(C194:C195)</f>
        <v>1346504.02</v>
      </c>
      <c r="D193" s="13">
        <f>SUM(D194:D195)</f>
        <v>2286000</v>
      </c>
      <c r="E193" s="13">
        <f>SUM(E194:E195)</f>
        <v>1055000</v>
      </c>
      <c r="F193" s="13">
        <f>SUM(F194:F195)</f>
        <v>3469000</v>
      </c>
      <c r="G193" s="13">
        <f t="shared" si="19"/>
        <v>169.77297995738624</v>
      </c>
      <c r="H193" s="13">
        <f aca="true" t="shared" si="23" ref="H193:H198">+E193/D193*100</f>
        <v>46.15048118985127</v>
      </c>
      <c r="I193" s="13">
        <f t="shared" si="20"/>
        <v>328.81516587677726</v>
      </c>
    </row>
    <row r="194" spans="1:9" ht="12.75">
      <c r="A194" s="17">
        <v>4262</v>
      </c>
      <c r="B194" s="15" t="s">
        <v>89</v>
      </c>
      <c r="C194" s="16">
        <v>854</v>
      </c>
      <c r="D194" s="16">
        <v>33000</v>
      </c>
      <c r="E194" s="16">
        <v>33000</v>
      </c>
      <c r="F194" s="16">
        <v>0</v>
      </c>
      <c r="G194" s="35">
        <f t="shared" si="19"/>
        <v>3864.1686182669787</v>
      </c>
      <c r="H194" s="16">
        <f t="shared" si="23"/>
        <v>100</v>
      </c>
      <c r="I194" s="16">
        <f t="shared" si="20"/>
        <v>0</v>
      </c>
    </row>
    <row r="195" spans="1:9" ht="12.75">
      <c r="A195" s="17">
        <v>4264</v>
      </c>
      <c r="B195" s="15" t="s">
        <v>90</v>
      </c>
      <c r="C195" s="16">
        <v>1345650.02</v>
      </c>
      <c r="D195" s="16">
        <v>2253000</v>
      </c>
      <c r="E195" s="16">
        <v>1022000</v>
      </c>
      <c r="F195" s="16">
        <v>3469000</v>
      </c>
      <c r="G195" s="35">
        <f t="shared" si="19"/>
        <v>167.42837784820156</v>
      </c>
      <c r="H195" s="16">
        <f t="shared" si="23"/>
        <v>45.36173990235242</v>
      </c>
      <c r="I195" s="16">
        <f t="shared" si="20"/>
        <v>339.4324853228963</v>
      </c>
    </row>
    <row r="196" spans="1:9" ht="25.5">
      <c r="A196" s="14">
        <v>45</v>
      </c>
      <c r="B196" s="12" t="s">
        <v>91</v>
      </c>
      <c r="C196" s="13">
        <f>+C197</f>
        <v>505061.93</v>
      </c>
      <c r="D196" s="13">
        <f aca="true" t="shared" si="24" ref="D196:F197">+D197</f>
        <v>4378000</v>
      </c>
      <c r="E196" s="13">
        <f t="shared" si="24"/>
        <v>3863200</v>
      </c>
      <c r="F196" s="13">
        <f t="shared" si="24"/>
        <v>500000</v>
      </c>
      <c r="G196" s="13">
        <f t="shared" si="19"/>
        <v>866.8243912187165</v>
      </c>
      <c r="H196" s="13">
        <f t="shared" si="23"/>
        <v>88.24120603015075</v>
      </c>
      <c r="I196" s="13">
        <f t="shared" si="20"/>
        <v>12.942638227376268</v>
      </c>
    </row>
    <row r="197" spans="1:9" ht="12.75">
      <c r="A197" s="14">
        <v>451</v>
      </c>
      <c r="B197" s="12" t="s">
        <v>172</v>
      </c>
      <c r="C197" s="13">
        <f>+C198</f>
        <v>505061.93</v>
      </c>
      <c r="D197" s="13">
        <f t="shared" si="24"/>
        <v>4378000</v>
      </c>
      <c r="E197" s="13">
        <f t="shared" si="24"/>
        <v>3863200</v>
      </c>
      <c r="F197" s="13">
        <f t="shared" si="24"/>
        <v>500000</v>
      </c>
      <c r="G197" s="13">
        <f t="shared" si="19"/>
        <v>866.8243912187165</v>
      </c>
      <c r="H197" s="13">
        <f t="shared" si="23"/>
        <v>88.24120603015075</v>
      </c>
      <c r="I197" s="13">
        <f t="shared" si="20"/>
        <v>12.942638227376268</v>
      </c>
    </row>
    <row r="198" spans="1:9" ht="12.75">
      <c r="A198" s="17">
        <v>4511</v>
      </c>
      <c r="B198" s="15" t="s">
        <v>172</v>
      </c>
      <c r="C198" s="16">
        <v>505061.93</v>
      </c>
      <c r="D198" s="16">
        <v>4378000</v>
      </c>
      <c r="E198" s="16">
        <v>3863200</v>
      </c>
      <c r="F198" s="16">
        <v>500000</v>
      </c>
      <c r="G198" s="35">
        <f t="shared" si="19"/>
        <v>866.8243912187165</v>
      </c>
      <c r="H198" s="16">
        <f t="shared" si="23"/>
        <v>88.24120603015075</v>
      </c>
      <c r="I198" s="16">
        <f t="shared" si="20"/>
        <v>12.942638227376268</v>
      </c>
    </row>
    <row r="199" spans="1:9" ht="12.75">
      <c r="A199" s="17"/>
      <c r="B199" s="15"/>
      <c r="C199" s="16"/>
      <c r="D199" s="16"/>
      <c r="E199" s="16"/>
      <c r="F199" s="16"/>
      <c r="G199" s="13"/>
      <c r="H199" s="16"/>
      <c r="I199" s="16"/>
    </row>
    <row r="200" spans="1:9" ht="12.75">
      <c r="A200" s="17"/>
      <c r="B200" s="15"/>
      <c r="C200" s="16"/>
      <c r="D200" s="16"/>
      <c r="E200" s="16"/>
      <c r="F200" s="16"/>
      <c r="G200" s="13"/>
      <c r="H200" s="16"/>
      <c r="I200" s="16"/>
    </row>
    <row r="201" spans="1:9" ht="12.75">
      <c r="A201" s="17"/>
      <c r="B201" s="15"/>
      <c r="C201" s="16"/>
      <c r="D201" s="16"/>
      <c r="E201" s="16"/>
      <c r="F201" s="16"/>
      <c r="G201" s="13"/>
      <c r="H201" s="16"/>
      <c r="I201" s="16"/>
    </row>
    <row r="202" spans="1:9" ht="12.75">
      <c r="A202" s="17"/>
      <c r="B202" s="15"/>
      <c r="C202" s="16"/>
      <c r="D202" s="16"/>
      <c r="E202" s="16"/>
      <c r="F202" s="16"/>
      <c r="G202" s="13"/>
      <c r="H202" s="16"/>
      <c r="I202" s="16"/>
    </row>
    <row r="203" spans="1:9" ht="12.75">
      <c r="A203" s="5" t="s">
        <v>104</v>
      </c>
      <c r="B203" s="5"/>
      <c r="C203" s="6"/>
      <c r="D203" s="6"/>
      <c r="E203" s="6"/>
      <c r="F203" s="6"/>
      <c r="G203" s="6"/>
      <c r="H203" s="43"/>
      <c r="I203" s="43"/>
    </row>
    <row r="204" spans="1:9" ht="12.75">
      <c r="A204" s="10">
        <v>8</v>
      </c>
      <c r="B204" s="8" t="s">
        <v>145</v>
      </c>
      <c r="C204" s="9">
        <f>+C205+C209</f>
        <v>831201.84</v>
      </c>
      <c r="D204" s="9">
        <f>+D205+D209</f>
        <v>0</v>
      </c>
      <c r="E204" s="9">
        <f>+E205+E209</f>
        <v>0</v>
      </c>
      <c r="F204" s="9">
        <f>+F205+F209</f>
        <v>0</v>
      </c>
      <c r="G204" s="9">
        <v>0</v>
      </c>
      <c r="H204" s="9">
        <v>0</v>
      </c>
      <c r="I204" s="9">
        <v>0</v>
      </c>
    </row>
    <row r="205" spans="1:9" ht="12.75">
      <c r="A205" s="14">
        <v>83</v>
      </c>
      <c r="B205" s="12" t="s">
        <v>146</v>
      </c>
      <c r="C205" s="13">
        <f>+C206</f>
        <v>831201.84</v>
      </c>
      <c r="D205" s="13">
        <f aca="true" t="shared" si="25" ref="D205:F207">+D206</f>
        <v>0</v>
      </c>
      <c r="E205" s="13">
        <f t="shared" si="25"/>
        <v>0</v>
      </c>
      <c r="F205" s="13">
        <f t="shared" si="25"/>
        <v>0</v>
      </c>
      <c r="G205" s="13">
        <v>0</v>
      </c>
      <c r="H205" s="13">
        <v>0</v>
      </c>
      <c r="I205" s="13">
        <v>0</v>
      </c>
    </row>
    <row r="206" spans="1:9" ht="25.5">
      <c r="A206" s="14">
        <v>834</v>
      </c>
      <c r="B206" s="12" t="s">
        <v>174</v>
      </c>
      <c r="C206" s="13">
        <f>+C207</f>
        <v>831201.84</v>
      </c>
      <c r="D206" s="13">
        <f t="shared" si="25"/>
        <v>0</v>
      </c>
      <c r="E206" s="13">
        <f t="shared" si="25"/>
        <v>0</v>
      </c>
      <c r="F206" s="13">
        <f t="shared" si="25"/>
        <v>0</v>
      </c>
      <c r="G206" s="13">
        <v>0</v>
      </c>
      <c r="H206" s="13">
        <v>0</v>
      </c>
      <c r="I206" s="13">
        <v>0</v>
      </c>
    </row>
    <row r="207" spans="1:9" ht="25.5">
      <c r="A207" s="14">
        <v>8341</v>
      </c>
      <c r="B207" s="12" t="s">
        <v>173</v>
      </c>
      <c r="C207" s="13">
        <f>+C208</f>
        <v>831201.84</v>
      </c>
      <c r="D207" s="13">
        <f t="shared" si="25"/>
        <v>0</v>
      </c>
      <c r="E207" s="13">
        <f t="shared" si="25"/>
        <v>0</v>
      </c>
      <c r="F207" s="13">
        <f t="shared" si="25"/>
        <v>0</v>
      </c>
      <c r="G207" s="13">
        <v>0</v>
      </c>
      <c r="H207" s="13">
        <v>0</v>
      </c>
      <c r="I207" s="13">
        <v>0</v>
      </c>
    </row>
    <row r="208" spans="1:9" ht="25.5">
      <c r="A208" s="17">
        <v>83412</v>
      </c>
      <c r="B208" s="15" t="s">
        <v>147</v>
      </c>
      <c r="C208" s="16">
        <v>831201.84</v>
      </c>
      <c r="D208" s="16">
        <v>0</v>
      </c>
      <c r="E208" s="16">
        <v>0</v>
      </c>
      <c r="F208" s="16">
        <v>0</v>
      </c>
      <c r="G208" s="35">
        <v>0</v>
      </c>
      <c r="H208" s="16">
        <v>0</v>
      </c>
      <c r="I208" s="16">
        <v>0</v>
      </c>
    </row>
    <row r="209" spans="1:9" s="1" customFormat="1" ht="12.75">
      <c r="A209" s="14">
        <v>84</v>
      </c>
      <c r="B209" s="12" t="s">
        <v>180</v>
      </c>
      <c r="C209" s="13">
        <f>+C210</f>
        <v>0</v>
      </c>
      <c r="D209" s="13">
        <f aca="true" t="shared" si="26" ref="D209:F211">+D210</f>
        <v>0</v>
      </c>
      <c r="E209" s="13">
        <f t="shared" si="26"/>
        <v>0</v>
      </c>
      <c r="F209" s="13">
        <f t="shared" si="26"/>
        <v>0</v>
      </c>
      <c r="G209" s="13">
        <v>0</v>
      </c>
      <c r="H209" s="13">
        <v>0</v>
      </c>
      <c r="I209" s="13">
        <v>0</v>
      </c>
    </row>
    <row r="210" spans="1:9" s="1" customFormat="1" ht="25.5">
      <c r="A210" s="14">
        <v>844</v>
      </c>
      <c r="B210" s="12" t="s">
        <v>181</v>
      </c>
      <c r="C210" s="13">
        <f>+C211</f>
        <v>0</v>
      </c>
      <c r="D210" s="13">
        <f t="shared" si="26"/>
        <v>0</v>
      </c>
      <c r="E210" s="13">
        <f t="shared" si="26"/>
        <v>0</v>
      </c>
      <c r="F210" s="13">
        <f t="shared" si="26"/>
        <v>0</v>
      </c>
      <c r="G210" s="13">
        <v>0</v>
      </c>
      <c r="H210" s="13">
        <v>0</v>
      </c>
      <c r="I210" s="13">
        <v>0</v>
      </c>
    </row>
    <row r="211" spans="1:9" s="1" customFormat="1" ht="25.5">
      <c r="A211" s="14">
        <v>8441</v>
      </c>
      <c r="B211" s="12" t="s">
        <v>181</v>
      </c>
      <c r="C211" s="13">
        <f>+C212</f>
        <v>0</v>
      </c>
      <c r="D211" s="13">
        <f t="shared" si="26"/>
        <v>0</v>
      </c>
      <c r="E211" s="13">
        <f t="shared" si="26"/>
        <v>0</v>
      </c>
      <c r="F211" s="13">
        <f t="shared" si="26"/>
        <v>0</v>
      </c>
      <c r="G211" s="13">
        <v>0</v>
      </c>
      <c r="H211" s="13">
        <v>0</v>
      </c>
      <c r="I211" s="13">
        <v>0</v>
      </c>
    </row>
    <row r="212" spans="1:9" ht="12.75">
      <c r="A212" s="17">
        <v>84412</v>
      </c>
      <c r="B212" s="15" t="s">
        <v>182</v>
      </c>
      <c r="C212" s="16"/>
      <c r="D212" s="16"/>
      <c r="E212" s="16"/>
      <c r="F212" s="16">
        <v>0</v>
      </c>
      <c r="G212" s="35">
        <v>0</v>
      </c>
      <c r="H212" s="16">
        <v>0</v>
      </c>
      <c r="I212" s="16">
        <v>0</v>
      </c>
    </row>
    <row r="213" spans="1:9" ht="12.75">
      <c r="A213" s="10">
        <v>5</v>
      </c>
      <c r="B213" s="8" t="s">
        <v>92</v>
      </c>
      <c r="C213" s="9">
        <f>+C214</f>
        <v>635449.95</v>
      </c>
      <c r="D213" s="9">
        <f aca="true" t="shared" si="27" ref="D213:F215">+D214</f>
        <v>0</v>
      </c>
      <c r="E213" s="9">
        <f t="shared" si="27"/>
        <v>0</v>
      </c>
      <c r="F213" s="9">
        <f t="shared" si="27"/>
        <v>0</v>
      </c>
      <c r="G213" s="9">
        <f t="shared" si="19"/>
        <v>0</v>
      </c>
      <c r="H213" s="9">
        <v>0</v>
      </c>
      <c r="I213" s="9">
        <v>0</v>
      </c>
    </row>
    <row r="214" spans="1:9" ht="12.75">
      <c r="A214" s="14">
        <v>54</v>
      </c>
      <c r="B214" s="12" t="s">
        <v>93</v>
      </c>
      <c r="C214" s="13">
        <f>+C215</f>
        <v>635449.95</v>
      </c>
      <c r="D214" s="13">
        <f t="shared" si="27"/>
        <v>0</v>
      </c>
      <c r="E214" s="13">
        <f t="shared" si="27"/>
        <v>0</v>
      </c>
      <c r="F214" s="13">
        <f t="shared" si="27"/>
        <v>0</v>
      </c>
      <c r="G214" s="13">
        <f t="shared" si="19"/>
        <v>0</v>
      </c>
      <c r="H214" s="13">
        <v>0</v>
      </c>
      <c r="I214" s="13">
        <v>0</v>
      </c>
    </row>
    <row r="215" spans="1:9" ht="38.25">
      <c r="A215" s="14">
        <v>544</v>
      </c>
      <c r="B215" s="12" t="s">
        <v>94</v>
      </c>
      <c r="C215" s="13">
        <f>+C216</f>
        <v>635449.95</v>
      </c>
      <c r="D215" s="13">
        <f t="shared" si="27"/>
        <v>0</v>
      </c>
      <c r="E215" s="13">
        <f t="shared" si="27"/>
        <v>0</v>
      </c>
      <c r="F215" s="13">
        <f t="shared" si="27"/>
        <v>0</v>
      </c>
      <c r="G215" s="13">
        <f t="shared" si="19"/>
        <v>0</v>
      </c>
      <c r="H215" s="13">
        <v>0</v>
      </c>
      <c r="I215" s="13">
        <v>0</v>
      </c>
    </row>
    <row r="216" spans="1:9" ht="25.5">
      <c r="A216" s="17">
        <v>5441</v>
      </c>
      <c r="B216" s="15" t="s">
        <v>95</v>
      </c>
      <c r="C216" s="16">
        <v>635449.95</v>
      </c>
      <c r="D216" s="16">
        <v>0</v>
      </c>
      <c r="E216" s="16">
        <v>0</v>
      </c>
      <c r="F216" s="16">
        <v>0</v>
      </c>
      <c r="G216" s="35">
        <f t="shared" si="19"/>
        <v>0</v>
      </c>
      <c r="H216" s="16">
        <v>0</v>
      </c>
      <c r="I216" s="16">
        <v>0</v>
      </c>
    </row>
  </sheetData>
  <mergeCells count="9">
    <mergeCell ref="A1:I1"/>
    <mergeCell ref="A2:I2"/>
    <mergeCell ref="G29:G30"/>
    <mergeCell ref="H29:H30"/>
    <mergeCell ref="I29:I30"/>
    <mergeCell ref="C29:C30"/>
    <mergeCell ref="D29:D30"/>
    <mergeCell ref="E29:E30"/>
    <mergeCell ref="F29:F30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</dc:creator>
  <cp:keywords/>
  <dc:description/>
  <cp:lastModifiedBy>silvija</cp:lastModifiedBy>
  <cp:lastPrinted>2007-12-07T14:41:17Z</cp:lastPrinted>
  <dcterms:created xsi:type="dcterms:W3CDTF">2006-09-25T11:46:35Z</dcterms:created>
  <dcterms:modified xsi:type="dcterms:W3CDTF">2007-12-10T09:11:25Z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